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hedupl-my.sharepoint.com/personal/jciagala_agh_edu_pl/Documents/Geology 2024_2/Pierri/"/>
    </mc:Choice>
  </mc:AlternateContent>
  <xr:revisionPtr revIDLastSave="17" documentId="13_ncr:1_{A83F4918-36F7-4120-89F3-999C2CF261FE}" xr6:coauthVersionLast="47" xr6:coauthVersionMax="47" xr10:uidLastSave="{B2554643-E89E-4C05-A806-E38E81FDB74D}"/>
  <bookViews>
    <workbookView xWindow="-120" yWindow="-120" windowWidth="29040" windowHeight="15840" tabRatio="667" xr2:uid="{00000000-000D-0000-FFFF-FFFF00000000}"/>
  </bookViews>
  <sheets>
    <sheet name="RESULTS" sheetId="1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U32" i="15" l="1"/>
  <c r="DV32" i="15"/>
  <c r="DW32" i="15"/>
  <c r="DX32" i="15"/>
  <c r="DU33" i="15"/>
  <c r="DV33" i="15"/>
  <c r="DW33" i="15"/>
  <c r="DX33" i="15"/>
  <c r="DX31" i="15"/>
  <c r="DW31" i="15"/>
  <c r="DV31" i="15"/>
  <c r="DU31" i="15"/>
  <c r="DU10" i="15"/>
  <c r="DV10" i="15"/>
  <c r="DW10" i="15"/>
  <c r="DX10" i="15"/>
  <c r="DU11" i="15"/>
  <c r="DV11" i="15"/>
  <c r="DW11" i="15"/>
  <c r="DX11" i="15"/>
  <c r="DU12" i="15"/>
  <c r="DV12" i="15"/>
  <c r="DW12" i="15"/>
  <c r="DX12" i="15"/>
  <c r="DU13" i="15"/>
  <c r="DV13" i="15"/>
  <c r="DW13" i="15"/>
  <c r="DX13" i="15"/>
  <c r="DU14" i="15"/>
  <c r="DV14" i="15"/>
  <c r="DW14" i="15"/>
  <c r="DX14" i="15"/>
  <c r="DU15" i="15"/>
  <c r="DV15" i="15"/>
  <c r="DW15" i="15"/>
  <c r="DX15" i="15"/>
  <c r="DU16" i="15"/>
  <c r="DV16" i="15"/>
  <c r="DW16" i="15"/>
  <c r="DX16" i="15"/>
  <c r="DU17" i="15"/>
  <c r="DV17" i="15"/>
  <c r="DW17" i="15"/>
  <c r="DX17" i="15"/>
  <c r="DU18" i="15"/>
  <c r="DV18" i="15"/>
  <c r="DW18" i="15"/>
  <c r="DX18" i="15"/>
  <c r="DU19" i="15"/>
  <c r="DV19" i="15"/>
  <c r="DW19" i="15"/>
  <c r="DX19" i="15"/>
  <c r="DU20" i="15"/>
  <c r="DV20" i="15"/>
  <c r="DW20" i="15"/>
  <c r="DX20" i="15"/>
  <c r="DU21" i="15"/>
  <c r="DV21" i="15"/>
  <c r="DW21" i="15"/>
  <c r="DX21" i="15"/>
  <c r="DU22" i="15"/>
  <c r="DV22" i="15"/>
  <c r="DW22" i="15"/>
  <c r="DX22" i="15"/>
  <c r="DV9" i="15"/>
  <c r="DW9" i="15"/>
  <c r="DX9" i="15"/>
  <c r="DU9" i="15"/>
  <c r="DI4" i="15" l="1"/>
  <c r="EC4" i="15" s="1"/>
  <c r="DJ4" i="15"/>
  <c r="ED4" i="15" s="1"/>
  <c r="DK4" i="15"/>
  <c r="EE4" i="15" s="1"/>
  <c r="DL4" i="15"/>
  <c r="EF4" i="15" s="1"/>
  <c r="EG4" i="15" s="1"/>
  <c r="DI5" i="15"/>
  <c r="EC5" i="15" s="1"/>
  <c r="DJ5" i="15"/>
  <c r="ED5" i="15" s="1"/>
  <c r="DK5" i="15"/>
  <c r="EE5" i="15" s="1"/>
  <c r="DL5" i="15"/>
  <c r="EF5" i="15" s="1"/>
  <c r="EG5" i="15" s="1"/>
  <c r="DI6" i="15"/>
  <c r="EC6" i="15" s="1"/>
  <c r="DJ6" i="15"/>
  <c r="ED6" i="15" s="1"/>
  <c r="DK6" i="15"/>
  <c r="EE6" i="15" s="1"/>
  <c r="DL6" i="15"/>
  <c r="EF6" i="15" s="1"/>
  <c r="EG6" i="15" s="1"/>
  <c r="DI7" i="15"/>
  <c r="EC7" i="15" s="1"/>
  <c r="DJ7" i="15"/>
  <c r="ED7" i="15" s="1"/>
  <c r="DK7" i="15"/>
  <c r="EE7" i="15" s="1"/>
  <c r="DL7" i="15"/>
  <c r="EF7" i="15" s="1"/>
  <c r="EG7" i="15" s="1"/>
  <c r="DI8" i="15"/>
  <c r="EC8" i="15" s="1"/>
  <c r="DJ8" i="15"/>
  <c r="ED8" i="15" s="1"/>
  <c r="DK8" i="15"/>
  <c r="EE8" i="15" s="1"/>
  <c r="DL8" i="15"/>
  <c r="EF8" i="15" s="1"/>
  <c r="EG8" i="15" s="1"/>
  <c r="DI9" i="15"/>
  <c r="DJ9" i="15"/>
  <c r="DK9" i="15"/>
  <c r="DL9" i="15"/>
  <c r="DI10" i="15"/>
  <c r="DJ10" i="15"/>
  <c r="DK10" i="15"/>
  <c r="DL10" i="15"/>
  <c r="DI11" i="15"/>
  <c r="DJ11" i="15"/>
  <c r="DK11" i="15"/>
  <c r="DL11" i="15"/>
  <c r="DI12" i="15"/>
  <c r="DJ12" i="15"/>
  <c r="DK12" i="15"/>
  <c r="DL12" i="15"/>
  <c r="DI13" i="15"/>
  <c r="DJ13" i="15"/>
  <c r="DK13" i="15"/>
  <c r="DL13" i="15"/>
  <c r="DI14" i="15"/>
  <c r="DJ14" i="15"/>
  <c r="DK14" i="15"/>
  <c r="DL14" i="15"/>
  <c r="DI15" i="15"/>
  <c r="DJ15" i="15"/>
  <c r="DK15" i="15"/>
  <c r="DL15" i="15"/>
  <c r="DI16" i="15"/>
  <c r="DJ16" i="15"/>
  <c r="DK16" i="15"/>
  <c r="DL16" i="15"/>
  <c r="DI17" i="15"/>
  <c r="DJ17" i="15"/>
  <c r="DK17" i="15"/>
  <c r="DL17" i="15"/>
  <c r="DI18" i="15"/>
  <c r="DJ18" i="15"/>
  <c r="DK18" i="15"/>
  <c r="DL18" i="15"/>
  <c r="DI19" i="15"/>
  <c r="DJ19" i="15"/>
  <c r="DK19" i="15"/>
  <c r="DL19" i="15"/>
  <c r="DI20" i="15"/>
  <c r="DJ20" i="15"/>
  <c r="DK20" i="15"/>
  <c r="DL20" i="15"/>
  <c r="DI21" i="15"/>
  <c r="DJ21" i="15"/>
  <c r="DK21" i="15"/>
  <c r="DL21" i="15"/>
  <c r="DI22" i="15"/>
  <c r="DJ22" i="15"/>
  <c r="DK22" i="15"/>
  <c r="DL22" i="15"/>
  <c r="DI23" i="15"/>
  <c r="DJ23" i="15"/>
  <c r="DK23" i="15"/>
  <c r="DL23" i="15"/>
  <c r="DI24" i="15"/>
  <c r="EC24" i="15" s="1"/>
  <c r="DJ24" i="15"/>
  <c r="ED24" i="15" s="1"/>
  <c r="DK24" i="15"/>
  <c r="EE24" i="15" s="1"/>
  <c r="DL24" i="15"/>
  <c r="EF24" i="15" s="1"/>
  <c r="DI25" i="15"/>
  <c r="EC25" i="15" s="1"/>
  <c r="DJ25" i="15"/>
  <c r="ED25" i="15" s="1"/>
  <c r="DK25" i="15"/>
  <c r="EE25" i="15" s="1"/>
  <c r="DL25" i="15"/>
  <c r="EF25" i="15" s="1"/>
  <c r="DI26" i="15"/>
  <c r="EC26" i="15" s="1"/>
  <c r="DJ26" i="15"/>
  <c r="ED26" i="15" s="1"/>
  <c r="DK26" i="15"/>
  <c r="EE26" i="15" s="1"/>
  <c r="DL26" i="15"/>
  <c r="EF26" i="15" s="1"/>
  <c r="EG26" i="15" s="1"/>
  <c r="DI27" i="15"/>
  <c r="EC27" i="15" s="1"/>
  <c r="DJ27" i="15"/>
  <c r="ED27" i="15" s="1"/>
  <c r="DK27" i="15"/>
  <c r="EE27" i="15" s="1"/>
  <c r="DL27" i="15"/>
  <c r="EF27" i="15" s="1"/>
  <c r="EG27" i="15" s="1"/>
  <c r="DI28" i="15"/>
  <c r="EC28" i="15" s="1"/>
  <c r="DJ28" i="15"/>
  <c r="ED28" i="15" s="1"/>
  <c r="DK28" i="15"/>
  <c r="EE28" i="15" s="1"/>
  <c r="DL28" i="15"/>
  <c r="EF28" i="15" s="1"/>
  <c r="EG28" i="15" s="1"/>
  <c r="DI29" i="15"/>
  <c r="EC29" i="15" s="1"/>
  <c r="DJ29" i="15"/>
  <c r="ED29" i="15" s="1"/>
  <c r="DK29" i="15"/>
  <c r="EE29" i="15" s="1"/>
  <c r="DL29" i="15"/>
  <c r="EF29" i="15" s="1"/>
  <c r="EG29" i="15" s="1"/>
  <c r="DI30" i="15"/>
  <c r="EC30" i="15" s="1"/>
  <c r="DJ30" i="15"/>
  <c r="ED30" i="15" s="1"/>
  <c r="DK30" i="15"/>
  <c r="EE30" i="15" s="1"/>
  <c r="DL30" i="15"/>
  <c r="EF30" i="15" s="1"/>
  <c r="DI31" i="15"/>
  <c r="DJ31" i="15"/>
  <c r="DK31" i="15"/>
  <c r="DL31" i="15"/>
  <c r="DI32" i="15"/>
  <c r="DJ32" i="15"/>
  <c r="DK32" i="15"/>
  <c r="DL32" i="15"/>
  <c r="DI33" i="15"/>
  <c r="DJ33" i="15"/>
  <c r="DK33" i="15"/>
  <c r="DL33" i="15"/>
  <c r="DK3" i="15"/>
  <c r="EE3" i="15" s="1"/>
  <c r="DL3" i="15"/>
  <c r="EF3" i="15" s="1"/>
  <c r="EG3" i="15" s="1"/>
  <c r="DJ3" i="15"/>
  <c r="ED3" i="15" s="1"/>
  <c r="DI3" i="15"/>
  <c r="EC3" i="15" s="1"/>
  <c r="EB33" i="15"/>
  <c r="EA33" i="15"/>
  <c r="DZ33" i="15"/>
  <c r="DY33" i="15"/>
  <c r="EC33" i="15" s="1"/>
  <c r="D33" i="15"/>
  <c r="EB32" i="15"/>
  <c r="EA32" i="15"/>
  <c r="DZ32" i="15"/>
  <c r="DY32" i="15"/>
  <c r="D32" i="15"/>
  <c r="EB31" i="15"/>
  <c r="EA31" i="15"/>
  <c r="DZ31" i="15"/>
  <c r="DY31" i="15"/>
  <c r="D31" i="15"/>
  <c r="D30" i="15"/>
  <c r="D29" i="15"/>
  <c r="D28" i="15"/>
  <c r="D27" i="15"/>
  <c r="D26" i="15"/>
  <c r="D25" i="15"/>
  <c r="D24" i="15"/>
  <c r="EB23" i="15"/>
  <c r="EA23" i="15"/>
  <c r="DZ23" i="15"/>
  <c r="DY23" i="15"/>
  <c r="D23" i="15"/>
  <c r="EB22" i="15"/>
  <c r="EA22" i="15"/>
  <c r="DZ22" i="15"/>
  <c r="DY22" i="15"/>
  <c r="D22" i="15"/>
  <c r="EB21" i="15"/>
  <c r="EA21" i="15"/>
  <c r="DZ21" i="15"/>
  <c r="DY21" i="15"/>
  <c r="D21" i="15"/>
  <c r="EB20" i="15"/>
  <c r="EA20" i="15"/>
  <c r="DZ20" i="15"/>
  <c r="DY20" i="15"/>
  <c r="D20" i="15"/>
  <c r="EB19" i="15"/>
  <c r="EA19" i="15"/>
  <c r="DZ19" i="15"/>
  <c r="DY19" i="15"/>
  <c r="D19" i="15"/>
  <c r="EB18" i="15"/>
  <c r="EA18" i="15"/>
  <c r="DZ18" i="15"/>
  <c r="DY18" i="15"/>
  <c r="D18" i="15"/>
  <c r="EB17" i="15"/>
  <c r="EA17" i="15"/>
  <c r="DZ17" i="15"/>
  <c r="DY17" i="15"/>
  <c r="D17" i="15"/>
  <c r="EB16" i="15"/>
  <c r="EA16" i="15"/>
  <c r="DZ16" i="15"/>
  <c r="DY16" i="15"/>
  <c r="D16" i="15"/>
  <c r="EB15" i="15"/>
  <c r="EA15" i="15"/>
  <c r="DZ15" i="15"/>
  <c r="DY15" i="15"/>
  <c r="D15" i="15"/>
  <c r="EB14" i="15"/>
  <c r="EA14" i="15"/>
  <c r="DZ14" i="15"/>
  <c r="DY14" i="15"/>
  <c r="D14" i="15"/>
  <c r="EB13" i="15"/>
  <c r="EA13" i="15"/>
  <c r="DZ13" i="15"/>
  <c r="DY13" i="15"/>
  <c r="D13" i="15"/>
  <c r="EB12" i="15"/>
  <c r="EA12" i="15"/>
  <c r="DZ12" i="15"/>
  <c r="DY12" i="15"/>
  <c r="D12" i="15"/>
  <c r="EB11" i="15"/>
  <c r="EA11" i="15"/>
  <c r="DZ11" i="15"/>
  <c r="DY11" i="15"/>
  <c r="D11" i="15"/>
  <c r="EB10" i="15"/>
  <c r="EA10" i="15"/>
  <c r="DZ10" i="15"/>
  <c r="DY10" i="15"/>
  <c r="D10" i="15"/>
  <c r="EB9" i="15"/>
  <c r="EA9" i="15"/>
  <c r="DZ9" i="15"/>
  <c r="DY9" i="15"/>
  <c r="D9" i="15"/>
  <c r="D8" i="15"/>
  <c r="D7" i="15"/>
  <c r="D6" i="15"/>
  <c r="D5" i="15"/>
  <c r="D4" i="15"/>
  <c r="D3" i="15"/>
  <c r="EC12" i="15" l="1"/>
  <c r="ED10" i="15"/>
  <c r="EC11" i="15"/>
  <c r="EF12" i="15"/>
  <c r="EG12" i="15" s="1"/>
  <c r="EC15" i="15"/>
  <c r="EE17" i="15"/>
  <c r="EC19" i="15"/>
  <c r="ED22" i="15"/>
  <c r="EC31" i="15"/>
  <c r="ED11" i="15"/>
  <c r="EE14" i="15"/>
  <c r="EE18" i="15"/>
  <c r="EE22" i="15"/>
  <c r="EF9" i="15"/>
  <c r="EE9" i="15"/>
  <c r="EE21" i="15"/>
  <c r="EC23" i="15"/>
  <c r="EE10" i="15"/>
  <c r="EC16" i="15"/>
  <c r="ED19" i="15"/>
  <c r="EF21" i="15"/>
  <c r="EG21" i="15" s="1"/>
  <c r="ED23" i="15"/>
  <c r="EC32" i="15"/>
  <c r="ED9" i="15"/>
  <c r="EC10" i="15"/>
  <c r="EF11" i="15"/>
  <c r="EE12" i="15"/>
  <c r="ED13" i="15"/>
  <c r="EC14" i="15"/>
  <c r="EF15" i="15"/>
  <c r="EG15" i="15" s="1"/>
  <c r="EE16" i="15"/>
  <c r="ED17" i="15"/>
  <c r="EC18" i="15"/>
  <c r="EF19" i="15"/>
  <c r="EG19" i="15" s="1"/>
  <c r="EE20" i="15"/>
  <c r="ED21" i="15"/>
  <c r="EC22" i="15"/>
  <c r="EF23" i="15"/>
  <c r="EG23" i="15" s="1"/>
  <c r="EF31" i="15"/>
  <c r="EG31" i="15" s="1"/>
  <c r="EE32" i="15"/>
  <c r="ED33" i="15"/>
  <c r="EE13" i="15"/>
  <c r="EF20" i="15"/>
  <c r="EG20" i="15" s="1"/>
  <c r="EF32" i="15"/>
  <c r="EE33" i="15"/>
  <c r="EF33" i="15"/>
  <c r="ED14" i="15"/>
  <c r="EF16" i="15"/>
  <c r="ED18" i="15"/>
  <c r="EF13" i="15"/>
  <c r="EG13" i="15" s="1"/>
  <c r="ED15" i="15"/>
  <c r="EF17" i="15"/>
  <c r="EG17" i="15" s="1"/>
  <c r="EC20" i="15"/>
  <c r="ED31" i="15"/>
  <c r="EC9" i="15"/>
  <c r="EF10" i="15"/>
  <c r="EG10" i="15" s="1"/>
  <c r="EE11" i="15"/>
  <c r="ED12" i="15"/>
  <c r="EC13" i="15"/>
  <c r="EF14" i="15"/>
  <c r="EG14" i="15" s="1"/>
  <c r="EE15" i="15"/>
  <c r="ED16" i="15"/>
  <c r="EC17" i="15"/>
  <c r="EF18" i="15"/>
  <c r="EG18" i="15" s="1"/>
  <c r="EE19" i="15"/>
  <c r="ED20" i="15"/>
  <c r="EC21" i="15"/>
  <c r="EF22" i="15"/>
  <c r="EG22" i="15" s="1"/>
  <c r="EE23" i="15"/>
  <c r="EE31" i="15"/>
  <c r="ED32" i="15"/>
</calcChain>
</file>

<file path=xl/sharedStrings.xml><?xml version="1.0" encoding="utf-8"?>
<sst xmlns="http://schemas.openxmlformats.org/spreadsheetml/2006/main" count="697" uniqueCount="47">
  <si>
    <r>
      <t xml:space="preserve">EC </t>
    </r>
    <r>
      <rPr>
        <sz val="9"/>
        <color theme="1"/>
        <rFont val="Calibri Light"/>
        <family val="2"/>
        <charset val="238"/>
        <scheme val="major"/>
      </rPr>
      <t>[</t>
    </r>
    <r>
      <rPr>
        <sz val="9"/>
        <color theme="1"/>
        <rFont val="Calibri"/>
        <family val="2"/>
        <charset val="238"/>
      </rPr>
      <t>μ</t>
    </r>
    <r>
      <rPr>
        <sz val="9"/>
        <color theme="1"/>
        <rFont val="Calibri Light"/>
        <family val="2"/>
        <charset val="238"/>
      </rPr>
      <t>S/cm]</t>
    </r>
  </si>
  <si>
    <r>
      <rPr>
        <b/>
        <sz val="9"/>
        <color theme="1"/>
        <rFont val="Calibri Light"/>
        <family val="2"/>
        <charset val="238"/>
        <scheme val="major"/>
      </rPr>
      <t>Rosa temperature</t>
    </r>
    <r>
      <rPr>
        <sz val="9"/>
        <color theme="1"/>
        <rFont val="Calibri Light"/>
        <family val="2"/>
        <charset val="238"/>
        <scheme val="major"/>
      </rPr>
      <t xml:space="preserve"> [°C]</t>
    </r>
  </si>
  <si>
    <r>
      <rPr>
        <b/>
        <sz val="9"/>
        <color theme="1"/>
        <rFont val="Calibri Light"/>
        <family val="2"/>
        <charset val="238"/>
        <scheme val="major"/>
      </rPr>
      <t>SO</t>
    </r>
    <r>
      <rPr>
        <b/>
        <vertAlign val="subscript"/>
        <sz val="9"/>
        <color theme="1"/>
        <rFont val="Calibri Light"/>
        <family val="2"/>
        <charset val="238"/>
        <scheme val="major"/>
      </rPr>
      <t>2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</si>
  <si>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t>NO</t>
    </r>
    <r>
      <rPr>
        <b/>
        <vertAlign val="subscript"/>
        <sz val="9"/>
        <color theme="1"/>
        <rFont val="Calibri Light"/>
        <family val="2"/>
        <charset val="238"/>
        <scheme val="major"/>
      </rPr>
      <t>2</t>
    </r>
    <r>
      <rPr>
        <b/>
        <sz val="9"/>
        <color theme="1"/>
        <rFont val="Calibri Light"/>
        <family val="2"/>
        <charset val="238"/>
        <scheme val="major"/>
      </rPr>
      <t xml:space="preserve"> </t>
    </r>
    <r>
      <rPr>
        <sz val="9"/>
        <color theme="1"/>
        <rFont val="Calibri Light"/>
        <family val="2"/>
        <charset val="238"/>
        <scheme val="major"/>
      </rPr>
      <t>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</si>
  <si>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t>NOx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</si>
  <si>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t>NO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</si>
  <si>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t xml:space="preserve">CO </t>
    </r>
    <r>
      <rPr>
        <sz val="9"/>
        <color theme="1"/>
        <rFont val="Calibri Light"/>
        <family val="2"/>
        <charset val="238"/>
        <scheme val="major"/>
      </rPr>
      <t>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</si>
  <si>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t xml:space="preserve">CO (8h) </t>
    </r>
    <r>
      <rPr>
        <sz val="9"/>
        <color theme="1"/>
        <rFont val="Calibri Light"/>
        <family val="2"/>
        <charset val="238"/>
        <scheme val="major"/>
      </rPr>
      <t>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</si>
  <si>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t>C</t>
    </r>
    <r>
      <rPr>
        <b/>
        <vertAlign val="subscript"/>
        <sz val="9"/>
        <color theme="1"/>
        <rFont val="Calibri Light"/>
        <family val="2"/>
        <charset val="238"/>
        <scheme val="major"/>
      </rPr>
      <t>6</t>
    </r>
    <r>
      <rPr>
        <b/>
        <sz val="9"/>
        <color theme="1"/>
        <rFont val="Calibri Light"/>
        <family val="2"/>
        <charset val="238"/>
        <scheme val="major"/>
      </rPr>
      <t>H</t>
    </r>
    <r>
      <rPr>
        <b/>
        <vertAlign val="subscript"/>
        <sz val="9"/>
        <color theme="1"/>
        <rFont val="Calibri Light"/>
        <family val="2"/>
        <charset val="238"/>
        <scheme val="major"/>
      </rPr>
      <t>6</t>
    </r>
    <r>
      <rPr>
        <b/>
        <sz val="9"/>
        <color theme="1"/>
        <rFont val="Calibri Light"/>
        <family val="2"/>
        <charset val="238"/>
        <scheme val="major"/>
      </rPr>
      <t xml:space="preserve"> </t>
    </r>
    <r>
      <rPr>
        <sz val="9"/>
        <color theme="1"/>
        <rFont val="Calibri Light"/>
        <family val="2"/>
        <charset val="238"/>
        <scheme val="major"/>
      </rPr>
      <t>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</si>
  <si>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t xml:space="preserve">PM2.5 </t>
    </r>
    <r>
      <rPr>
        <sz val="9"/>
        <color theme="1"/>
        <rFont val="Calibri Light"/>
        <family val="2"/>
        <charset val="238"/>
        <scheme val="major"/>
      </rPr>
      <t>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</si>
  <si>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rPr>
        <b/>
        <sz val="9"/>
        <color theme="1"/>
        <rFont val="Calibri Light"/>
        <family val="2"/>
        <charset val="238"/>
        <scheme val="major"/>
      </rPr>
      <t>PM10</t>
    </r>
    <r>
      <rPr>
        <sz val="9"/>
        <color theme="1"/>
        <rFont val="Calibri Light"/>
        <family val="2"/>
        <charset val="238"/>
        <scheme val="major"/>
      </rPr>
      <t xml:space="preserve"> phisics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</si>
  <si>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rPr>
        <b/>
        <sz val="9"/>
        <color theme="1"/>
        <rFont val="Calibri Light"/>
        <family val="2"/>
        <charset val="238"/>
        <scheme val="major"/>
      </rPr>
      <t>As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 in PM10</t>
    </r>
  </si>
  <si>
    <r>
      <rPr>
        <b/>
        <sz val="9"/>
        <color theme="1"/>
        <rFont val="Calibri Light"/>
        <family val="2"/>
        <charset val="238"/>
        <scheme val="major"/>
      </rPr>
      <t>Cd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 in PM10</t>
    </r>
  </si>
  <si>
    <r>
      <rPr>
        <b/>
        <sz val="9"/>
        <color theme="1"/>
        <rFont val="Calibri Light"/>
        <family val="2"/>
        <charset val="238"/>
        <scheme val="major"/>
      </rPr>
      <t>Pb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 in PM10</t>
    </r>
  </si>
  <si>
    <r>
      <rPr>
        <b/>
        <sz val="9"/>
        <color theme="1"/>
        <rFont val="Calibri Light"/>
        <family val="2"/>
        <charset val="238"/>
        <scheme val="major"/>
      </rPr>
      <t xml:space="preserve">Ni </t>
    </r>
    <r>
      <rPr>
        <sz val="9"/>
        <color theme="1"/>
        <rFont val="Calibri Light"/>
        <family val="2"/>
        <charset val="238"/>
        <scheme val="major"/>
      </rPr>
      <t>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 in PM10</t>
    </r>
  </si>
  <si>
    <r>
      <rPr>
        <b/>
        <sz val="9"/>
        <color theme="1"/>
        <rFont val="Calibri Light"/>
        <family val="2"/>
        <charset val="238"/>
        <scheme val="major"/>
      </rPr>
      <t>benzo(a)piren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 in PM10</t>
    </r>
  </si>
  <si>
    <r>
      <rPr>
        <b/>
        <sz val="9"/>
        <color theme="1"/>
        <rFont val="Calibri Light"/>
        <family val="2"/>
        <charset val="238"/>
        <scheme val="major"/>
      </rPr>
      <t>indeno(1,2,3-cd)piren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 in PM10</t>
    </r>
  </si>
  <si>
    <r>
      <rPr>
        <b/>
        <sz val="9"/>
        <color theme="1"/>
        <rFont val="Calibri Light"/>
        <family val="2"/>
        <charset val="238"/>
        <scheme val="major"/>
      </rPr>
      <t>benzo(j)fluoranten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 in PM10</t>
    </r>
  </si>
  <si>
    <r>
      <rPr>
        <b/>
        <sz val="9"/>
        <color theme="1"/>
        <rFont val="Calibri Light"/>
        <family val="2"/>
        <charset val="238"/>
        <scheme val="major"/>
      </rPr>
      <t>dibenzo(a,h)antracen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 in PM10</t>
    </r>
  </si>
  <si>
    <r>
      <rPr>
        <b/>
        <sz val="9"/>
        <color theme="1"/>
        <rFont val="Calibri Light"/>
        <family val="2"/>
        <charset val="238"/>
        <scheme val="major"/>
      </rPr>
      <t>benzo(k)fluoranten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 in PM10</t>
    </r>
  </si>
  <si>
    <r>
      <rPr>
        <b/>
        <sz val="9"/>
        <color theme="1"/>
        <rFont val="Calibri Light"/>
        <family val="2"/>
        <charset val="238"/>
        <scheme val="major"/>
      </rPr>
      <t>benzo(a)antracen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 in PM10</t>
    </r>
  </si>
  <si>
    <r>
      <rPr>
        <b/>
        <sz val="9"/>
        <color theme="1"/>
        <rFont val="Calibri Light"/>
        <family val="2"/>
        <charset val="238"/>
        <scheme val="major"/>
      </rPr>
      <t>benzo(b)fluoranten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 in PM10</t>
    </r>
  </si>
  <si>
    <r>
      <rPr>
        <b/>
        <sz val="9"/>
        <color theme="1"/>
        <rFont val="Calibri Light"/>
        <family val="2"/>
        <charset val="238"/>
        <scheme val="major"/>
      </rPr>
      <t>benzen</t>
    </r>
    <r>
      <rPr>
        <sz val="9"/>
        <color theme="1"/>
        <rFont val="Calibri Light"/>
        <family val="2"/>
        <charset val="238"/>
        <scheme val="major"/>
      </rPr>
      <t xml:space="preserve"> in PM10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</si>
  <si>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rPr>
        <b/>
        <u/>
        <sz val="9"/>
        <color theme="1"/>
        <rFont val="Calibri Light"/>
        <family val="2"/>
        <charset val="238"/>
        <scheme val="major"/>
      </rPr>
      <t>TOTAL</t>
    </r>
    <r>
      <rPr>
        <b/>
        <sz val="9"/>
        <color theme="1"/>
        <rFont val="Calibri Light"/>
        <family val="2"/>
        <charset val="238"/>
        <scheme val="major"/>
      </rPr>
      <t xml:space="preserve"> mass of particles in air</t>
    </r>
    <r>
      <rPr>
        <sz val="9"/>
        <color theme="1"/>
        <rFont val="Calibri Light"/>
        <family val="2"/>
        <charset val="238"/>
        <scheme val="major"/>
      </rPr>
      <t xml:space="preserve"> 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</si>
  <si>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t>max</t>
  </si>
  <si>
    <t>min</t>
  </si>
  <si>
    <t>avg</t>
  </si>
  <si>
    <t>sum</t>
  </si>
  <si>
    <t>n.m.</t>
  </si>
  <si>
    <t>ERROR</t>
  </si>
  <si>
    <t xml:space="preserve"> -</t>
  </si>
  <si>
    <t xml:space="preserve">Measurement series </t>
  </si>
  <si>
    <t>Starting date</t>
  </si>
  <si>
    <t>End date</t>
  </si>
  <si>
    <t>Number of days</t>
  </si>
  <si>
    <r>
      <t xml:space="preserve">Mass of particles on the filter </t>
    </r>
    <r>
      <rPr>
        <sz val="9"/>
        <color theme="1"/>
        <rFont val="Calibri Light"/>
        <family val="2"/>
        <charset val="238"/>
        <scheme val="major"/>
      </rPr>
      <t>[mg/m</t>
    </r>
    <r>
      <rPr>
        <vertAlign val="superscript"/>
        <sz val="9"/>
        <color theme="1"/>
        <rFont val="Calibri Light"/>
        <family val="2"/>
        <charset val="238"/>
        <scheme val="major"/>
      </rPr>
      <t>2</t>
    </r>
    <r>
      <rPr>
        <sz val="9"/>
        <color theme="1"/>
        <rFont val="Calibri Light"/>
        <family val="2"/>
        <charset val="238"/>
        <scheme val="major"/>
      </rPr>
      <t>]</t>
    </r>
  </si>
  <si>
    <r>
      <t xml:space="preserve">Air temperature </t>
    </r>
    <r>
      <rPr>
        <sz val="9"/>
        <color theme="1"/>
        <rFont val="Calibri Light"/>
        <family val="2"/>
        <charset val="238"/>
        <scheme val="major"/>
      </rPr>
      <t>[°C]</t>
    </r>
  </si>
  <si>
    <r>
      <t xml:space="preserve">Precipitation </t>
    </r>
    <r>
      <rPr>
        <sz val="9"/>
        <color theme="1"/>
        <rFont val="Calibri Light"/>
        <family val="2"/>
        <charset val="238"/>
        <scheme val="major"/>
      </rPr>
      <t>[mm]</t>
    </r>
  </si>
  <si>
    <r>
      <rPr>
        <b/>
        <sz val="9"/>
        <color theme="1"/>
        <rFont val="Calibri Light"/>
        <family val="2"/>
        <charset val="238"/>
        <scheme val="major"/>
      </rPr>
      <t>Air pressure</t>
    </r>
    <r>
      <rPr>
        <sz val="9"/>
        <color theme="1"/>
        <rFont val="Calibri Light"/>
        <family val="2"/>
        <charset val="238"/>
        <scheme val="major"/>
      </rPr>
      <t xml:space="preserve"> [hPa]</t>
    </r>
  </si>
  <si>
    <r>
      <t xml:space="preserve">pH </t>
    </r>
    <r>
      <rPr>
        <sz val="9"/>
        <color theme="1"/>
        <rFont val="Calibri Light"/>
        <family val="2"/>
        <charset val="238"/>
        <scheme val="major"/>
      </rPr>
      <t>[–]</t>
    </r>
  </si>
  <si>
    <r>
      <rPr>
        <b/>
        <sz val="9"/>
        <color theme="1"/>
        <rFont val="Calibri Light"/>
        <family val="2"/>
        <charset val="238"/>
        <scheme val="major"/>
      </rPr>
      <t xml:space="preserve">Relative air humidity </t>
    </r>
    <r>
      <rPr>
        <sz val="9"/>
        <color theme="1"/>
        <rFont val="Calibri Light"/>
        <family val="2"/>
        <charset val="238"/>
        <scheme val="major"/>
      </rPr>
      <t>[g/m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</si>
  <si>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t xml:space="preserve">Sum of mass chemical particles in air </t>
    </r>
    <r>
      <rPr>
        <sz val="9"/>
        <color theme="1"/>
        <rFont val="Calibri Light"/>
        <family val="2"/>
        <charset val="238"/>
        <scheme val="major"/>
      </rPr>
      <t>[mg/m</t>
    </r>
    <r>
      <rPr>
        <vertAlign val="superscript"/>
        <sz val="9"/>
        <color theme="1"/>
        <rFont val="Calibri Light"/>
        <family val="2"/>
        <charset val="238"/>
        <scheme val="major"/>
      </rPr>
      <t>3</t>
    </r>
    <r>
      <rPr>
        <sz val="9"/>
        <color theme="1"/>
        <rFont val="Calibri Light"/>
        <family val="2"/>
        <charset val="238"/>
        <scheme val="major"/>
      </rPr>
      <t>]</t>
    </r>
  </si>
  <si>
    <r>
      <rPr>
        <b/>
        <sz val="9"/>
        <color theme="1"/>
        <rFont val="Calibri"/>
        <family val="2"/>
        <charset val="238"/>
        <scheme val="minor"/>
      </rPr>
      <t xml:space="preserve">Daily pollen concentrations </t>
    </r>
    <r>
      <rPr>
        <sz val="9"/>
        <color theme="1"/>
        <rFont val="Calibri"/>
        <family val="2"/>
        <charset val="238"/>
        <scheme val="minor"/>
      </rPr>
      <t>[pollen grains/m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of air/24 h]</t>
    </r>
  </si>
  <si>
    <r>
      <rPr>
        <b/>
        <sz val="9"/>
        <color theme="1"/>
        <rFont val="Calibri"/>
        <family val="2"/>
        <charset val="238"/>
        <scheme val="minor"/>
      </rPr>
      <t>Daily fungal spores concentrations</t>
    </r>
    <r>
      <rPr>
        <sz val="9"/>
        <color theme="1"/>
        <rFont val="Calibri"/>
        <family val="2"/>
        <charset val="238"/>
        <scheme val="minor"/>
      </rPr>
      <t xml:space="preserve"> [fungal spores/m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of air/24 h]</t>
    </r>
  </si>
  <si>
    <r>
      <rPr>
        <b/>
        <sz val="9"/>
        <color theme="1"/>
        <rFont val="Calibri"/>
        <family val="2"/>
        <charset val="238"/>
        <scheme val="minor"/>
      </rPr>
      <t>Mass of pollen grains</t>
    </r>
    <r>
      <rPr>
        <sz val="9"/>
        <color theme="1"/>
        <rFont val="Calibri"/>
        <family val="2"/>
        <charset val="238"/>
        <scheme val="minor"/>
      </rPr>
      <t xml:space="preserve"> [mg/m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of air/24 h]</t>
    </r>
  </si>
  <si>
    <r>
      <rPr>
        <b/>
        <sz val="9"/>
        <color theme="1"/>
        <rFont val="Calibri"/>
        <family val="2"/>
        <charset val="238"/>
        <scheme val="minor"/>
      </rPr>
      <t xml:space="preserve">Mass of fungal spores </t>
    </r>
    <r>
      <rPr>
        <sz val="9"/>
        <color theme="1"/>
        <rFont val="Calibri"/>
        <family val="2"/>
        <charset val="238"/>
        <scheme val="minor"/>
      </rPr>
      <t>[mg/m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of air/24 h]</t>
    </r>
  </si>
  <si>
    <r>
      <rPr>
        <b/>
        <sz val="9"/>
        <color theme="1"/>
        <rFont val="Calibri Light"/>
        <family val="2"/>
        <charset val="238"/>
        <scheme val="major"/>
      </rPr>
      <t>Mass of captured particles</t>
    </r>
    <r>
      <rPr>
        <sz val="9"/>
        <color theme="1"/>
        <rFont val="Calibri Light"/>
        <family val="2"/>
        <charset val="238"/>
        <scheme val="major"/>
      </rPr>
      <t xml:space="preserve"> [%]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</si>
</sst>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 Light"/>
      <family val="2"/>
      <charset val="238"/>
    </font>
    <font>
      <b/>
      <sz val="9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9"/>
      <color theme="1"/>
      <name val="Calibri"/>
      <family val="2"/>
      <charset val="238"/>
    </font>
    <font>
      <b/>
      <vertAlign val="subscript"/>
      <sz val="9"/>
      <color theme="1"/>
      <name val="Calibri Light"/>
      <family val="2"/>
      <charset val="238"/>
      <scheme val="major"/>
    </font>
    <font>
      <vertAlign val="superscript"/>
      <sz val="9"/>
      <color theme="1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u/>
      <sz val="9"/>
      <color theme="1"/>
      <name val="Calibri Light"/>
      <family val="2"/>
      <charset val="238"/>
      <scheme val="major"/>
    </font>
    <font>
      <i/>
      <sz val="9"/>
      <color theme="1"/>
      <name val="Calibri Light"/>
      <family val="2"/>
      <charset val="238"/>
      <scheme val="major"/>
    </font>
    <font>
      <i/>
      <sz val="9"/>
      <color theme="1"/>
      <name val="Calibri"/>
      <family val="2"/>
      <charset val="238"/>
      <scheme val="minor"/>
    </font>
    <font>
      <sz val="9"/>
      <color rgb="FF000000"/>
      <name val="Calibri Light"/>
      <family val="2"/>
      <charset val="238"/>
      <scheme val="major"/>
    </font>
    <font>
      <b/>
      <sz val="9"/>
      <color rgb="FFFF0000"/>
      <name val="Calibri Light"/>
      <family val="2"/>
      <charset val="238"/>
      <scheme val="major"/>
    </font>
    <font>
      <b/>
      <sz val="9"/>
      <color theme="1"/>
      <name val="Calibri"/>
      <family val="2"/>
      <charset val="238"/>
      <scheme val="minor"/>
    </font>
    <font>
      <i/>
      <sz val="9"/>
      <color rgb="FFFF0000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1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4" fontId="3" fillId="0" borderId="1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F520B-838A-4E23-ADAA-83C207A4229C}">
  <dimension ref="A1:EH37"/>
  <sheetViews>
    <sheetView tabSelected="1" zoomScale="90" zoomScaleNormal="90" workbookViewId="0">
      <selection activeCell="EH1" sqref="EH1"/>
    </sheetView>
  </sheetViews>
  <sheetFormatPr defaultRowHeight="15" x14ac:dyDescent="0.25"/>
  <cols>
    <col min="1" max="1" width="12.85546875" customWidth="1"/>
    <col min="2" max="3" width="9.85546875" bestFit="1" customWidth="1"/>
    <col min="4" max="4" width="9.28515625" bestFit="1" customWidth="1"/>
    <col min="5" max="5" width="15.7109375" customWidth="1"/>
    <col min="6" max="11" width="9.28515625" bestFit="1" customWidth="1"/>
    <col min="12" max="12" width="11.42578125" bestFit="1" customWidth="1"/>
    <col min="13" max="14" width="12" bestFit="1" customWidth="1"/>
    <col min="15" max="16" width="9.28515625" bestFit="1" customWidth="1"/>
    <col min="17" max="17" width="11.42578125" bestFit="1" customWidth="1"/>
    <col min="18" max="18" width="9.28515625" bestFit="1" customWidth="1"/>
    <col min="19" max="21" width="12" bestFit="1" customWidth="1"/>
    <col min="22" max="28" width="11.42578125" bestFit="1" customWidth="1"/>
    <col min="29" max="30" width="9.28515625" bestFit="1" customWidth="1"/>
    <col min="31" max="31" width="11.42578125" bestFit="1" customWidth="1"/>
    <col min="32" max="34" width="9.28515625" bestFit="1" customWidth="1"/>
    <col min="35" max="35" width="11.42578125" bestFit="1" customWidth="1"/>
    <col min="36" max="38" width="9.28515625" bestFit="1" customWidth="1"/>
    <col min="39" max="39" width="11.42578125" bestFit="1" customWidth="1"/>
    <col min="40" max="42" width="9.28515625" bestFit="1" customWidth="1"/>
    <col min="43" max="43" width="11.42578125" bestFit="1" customWidth="1"/>
    <col min="44" max="46" width="9.28515625" bestFit="1" customWidth="1"/>
    <col min="47" max="47" width="11.42578125" bestFit="1" customWidth="1"/>
    <col min="48" max="50" width="9.28515625" bestFit="1" customWidth="1"/>
    <col min="51" max="51" width="11.42578125" bestFit="1" customWidth="1"/>
    <col min="52" max="54" width="9.28515625" bestFit="1" customWidth="1"/>
    <col min="55" max="55" width="11.42578125" bestFit="1" customWidth="1"/>
    <col min="56" max="58" width="9.28515625" bestFit="1" customWidth="1"/>
    <col min="59" max="59" width="11.42578125" bestFit="1" customWidth="1"/>
    <col min="60" max="60" width="9.28515625" bestFit="1" customWidth="1"/>
    <col min="61" max="68" width="11.42578125" bestFit="1" customWidth="1"/>
    <col min="69" max="70" width="9.28515625" bestFit="1" customWidth="1"/>
    <col min="71" max="71" width="11.42578125" bestFit="1" customWidth="1"/>
    <col min="72" max="72" width="9.28515625" bestFit="1" customWidth="1"/>
    <col min="73" max="84" width="11.42578125" bestFit="1" customWidth="1"/>
    <col min="85" max="86" width="9.28515625" bestFit="1" customWidth="1"/>
    <col min="87" max="87" width="11.42578125" bestFit="1" customWidth="1"/>
    <col min="88" max="90" width="9.28515625" bestFit="1" customWidth="1"/>
    <col min="91" max="91" width="11.42578125" bestFit="1" customWidth="1"/>
    <col min="92" max="94" width="9.28515625" bestFit="1" customWidth="1"/>
    <col min="95" max="95" width="11.42578125" bestFit="1" customWidth="1"/>
    <col min="96" max="98" width="9.28515625" bestFit="1" customWidth="1"/>
    <col min="99" max="99" width="11.42578125" bestFit="1" customWidth="1"/>
    <col min="100" max="102" width="9.28515625" bestFit="1" customWidth="1"/>
    <col min="103" max="103" width="11.42578125" bestFit="1" customWidth="1"/>
    <col min="104" max="106" width="9.28515625" bestFit="1" customWidth="1"/>
    <col min="107" max="107" width="11.42578125" bestFit="1" customWidth="1"/>
    <col min="108" max="110" width="9.28515625" bestFit="1" customWidth="1"/>
    <col min="111" max="111" width="11.42578125" bestFit="1" customWidth="1"/>
    <col min="112" max="112" width="9.28515625" bestFit="1" customWidth="1"/>
    <col min="113" max="116" width="11.42578125" bestFit="1" customWidth="1"/>
    <col min="117" max="123" width="11.7109375" customWidth="1"/>
    <col min="124" max="124" width="12.140625" customWidth="1"/>
    <col min="125" max="136" width="9.28515625" bestFit="1" customWidth="1"/>
    <col min="137" max="137" width="13" customWidth="1"/>
    <col min="138" max="138" width="10.140625" bestFit="1" customWidth="1"/>
  </cols>
  <sheetData>
    <row r="1" spans="1:137" ht="24" customHeight="1" x14ac:dyDescent="0.25">
      <c r="A1" s="121" t="s">
        <v>31</v>
      </c>
      <c r="B1" s="123" t="s">
        <v>32</v>
      </c>
      <c r="C1" s="119" t="s">
        <v>33</v>
      </c>
      <c r="D1" s="123" t="s">
        <v>34</v>
      </c>
      <c r="E1" s="121" t="s">
        <v>35</v>
      </c>
      <c r="F1" s="118" t="s">
        <v>39</v>
      </c>
      <c r="G1" s="119"/>
      <c r="H1" s="120"/>
      <c r="I1" s="118" t="s">
        <v>0</v>
      </c>
      <c r="J1" s="119"/>
      <c r="K1" s="120"/>
      <c r="L1" s="126" t="s">
        <v>36</v>
      </c>
      <c r="M1" s="127"/>
      <c r="N1" s="128"/>
      <c r="O1" s="126" t="s">
        <v>37</v>
      </c>
      <c r="P1" s="127"/>
      <c r="Q1" s="127"/>
      <c r="R1" s="128"/>
      <c r="S1" s="129" t="s">
        <v>1</v>
      </c>
      <c r="T1" s="130"/>
      <c r="U1" s="131"/>
      <c r="V1" s="129" t="s">
        <v>38</v>
      </c>
      <c r="W1" s="130"/>
      <c r="X1" s="131"/>
      <c r="Y1" s="129" t="s">
        <v>40</v>
      </c>
      <c r="Z1" s="130"/>
      <c r="AA1" s="130"/>
      <c r="AB1" s="131"/>
      <c r="AC1" s="135" t="s">
        <v>2</v>
      </c>
      <c r="AD1" s="136"/>
      <c r="AE1" s="136"/>
      <c r="AF1" s="137"/>
      <c r="AG1" s="132" t="s">
        <v>3</v>
      </c>
      <c r="AH1" s="133"/>
      <c r="AI1" s="133"/>
      <c r="AJ1" s="134"/>
      <c r="AK1" s="132" t="s">
        <v>4</v>
      </c>
      <c r="AL1" s="133"/>
      <c r="AM1" s="133"/>
      <c r="AN1" s="134"/>
      <c r="AO1" s="132" t="s">
        <v>5</v>
      </c>
      <c r="AP1" s="133"/>
      <c r="AQ1" s="133"/>
      <c r="AR1" s="134"/>
      <c r="AS1" s="132" t="s">
        <v>6</v>
      </c>
      <c r="AT1" s="133"/>
      <c r="AU1" s="133"/>
      <c r="AV1" s="134"/>
      <c r="AW1" s="132" t="s">
        <v>7</v>
      </c>
      <c r="AX1" s="133"/>
      <c r="AY1" s="133"/>
      <c r="AZ1" s="134"/>
      <c r="BA1" s="138" t="s">
        <v>8</v>
      </c>
      <c r="BB1" s="139"/>
      <c r="BC1" s="139"/>
      <c r="BD1" s="140"/>
      <c r="BE1" s="132" t="s">
        <v>9</v>
      </c>
      <c r="BF1" s="133"/>
      <c r="BG1" s="133"/>
      <c r="BH1" s="134"/>
      <c r="BI1" s="129" t="s">
        <v>10</v>
      </c>
      <c r="BJ1" s="130"/>
      <c r="BK1" s="130"/>
      <c r="BL1" s="130"/>
      <c r="BM1" s="135" t="s">
        <v>11</v>
      </c>
      <c r="BN1" s="136"/>
      <c r="BO1" s="136"/>
      <c r="BP1" s="137"/>
      <c r="BQ1" s="135" t="s">
        <v>12</v>
      </c>
      <c r="BR1" s="136"/>
      <c r="BS1" s="136"/>
      <c r="BT1" s="137"/>
      <c r="BU1" s="135" t="s">
        <v>13</v>
      </c>
      <c r="BV1" s="136"/>
      <c r="BW1" s="136"/>
      <c r="BX1" s="137"/>
      <c r="BY1" s="135" t="s">
        <v>14</v>
      </c>
      <c r="BZ1" s="136"/>
      <c r="CA1" s="136"/>
      <c r="CB1" s="137"/>
      <c r="CC1" s="135" t="s">
        <v>15</v>
      </c>
      <c r="CD1" s="136"/>
      <c r="CE1" s="136"/>
      <c r="CF1" s="137"/>
      <c r="CG1" s="135" t="s">
        <v>16</v>
      </c>
      <c r="CH1" s="136"/>
      <c r="CI1" s="136"/>
      <c r="CJ1" s="137"/>
      <c r="CK1" s="135" t="s">
        <v>17</v>
      </c>
      <c r="CL1" s="136"/>
      <c r="CM1" s="136"/>
      <c r="CN1" s="137"/>
      <c r="CO1" s="135" t="s">
        <v>18</v>
      </c>
      <c r="CP1" s="136"/>
      <c r="CQ1" s="136"/>
      <c r="CR1" s="137"/>
      <c r="CS1" s="135" t="s">
        <v>19</v>
      </c>
      <c r="CT1" s="136"/>
      <c r="CU1" s="136"/>
      <c r="CV1" s="137"/>
      <c r="CW1" s="135" t="s">
        <v>20</v>
      </c>
      <c r="CX1" s="136"/>
      <c r="CY1" s="136"/>
      <c r="CZ1" s="137"/>
      <c r="DA1" s="135" t="s">
        <v>21</v>
      </c>
      <c r="DB1" s="136"/>
      <c r="DC1" s="136"/>
      <c r="DD1" s="137"/>
      <c r="DE1" s="135" t="s">
        <v>22</v>
      </c>
      <c r="DF1" s="136"/>
      <c r="DG1" s="136"/>
      <c r="DH1" s="137"/>
      <c r="DI1" s="126" t="s">
        <v>41</v>
      </c>
      <c r="DJ1" s="146"/>
      <c r="DK1" s="146"/>
      <c r="DL1" s="147"/>
      <c r="DM1" s="148" t="s">
        <v>42</v>
      </c>
      <c r="DN1" s="149"/>
      <c r="DO1" s="149"/>
      <c r="DP1" s="150"/>
      <c r="DQ1" s="148" t="s">
        <v>43</v>
      </c>
      <c r="DR1" s="149"/>
      <c r="DS1" s="149"/>
      <c r="DT1" s="150"/>
      <c r="DU1" s="143" t="s">
        <v>44</v>
      </c>
      <c r="DV1" s="144"/>
      <c r="DW1" s="144"/>
      <c r="DX1" s="145"/>
      <c r="DY1" s="143" t="s">
        <v>45</v>
      </c>
      <c r="DZ1" s="144"/>
      <c r="EA1" s="144"/>
      <c r="EB1" s="145"/>
      <c r="EC1" s="135" t="s">
        <v>23</v>
      </c>
      <c r="ED1" s="136"/>
      <c r="EE1" s="136"/>
      <c r="EF1" s="137"/>
      <c r="EG1" s="141" t="s">
        <v>46</v>
      </c>
    </row>
    <row r="2" spans="1:137" x14ac:dyDescent="0.25">
      <c r="A2" s="122"/>
      <c r="B2" s="124"/>
      <c r="C2" s="125"/>
      <c r="D2" s="124"/>
      <c r="E2" s="122"/>
      <c r="F2" s="15" t="s">
        <v>24</v>
      </c>
      <c r="G2" s="16" t="s">
        <v>25</v>
      </c>
      <c r="H2" s="17" t="s">
        <v>26</v>
      </c>
      <c r="I2" s="15" t="s">
        <v>24</v>
      </c>
      <c r="J2" s="16" t="s">
        <v>25</v>
      </c>
      <c r="K2" s="17" t="s">
        <v>26</v>
      </c>
      <c r="L2" s="35" t="s">
        <v>24</v>
      </c>
      <c r="M2" s="36" t="s">
        <v>25</v>
      </c>
      <c r="N2" s="37" t="s">
        <v>26</v>
      </c>
      <c r="O2" s="35" t="s">
        <v>24</v>
      </c>
      <c r="P2" s="36" t="s">
        <v>25</v>
      </c>
      <c r="Q2" s="36" t="s">
        <v>26</v>
      </c>
      <c r="R2" s="37" t="s">
        <v>27</v>
      </c>
      <c r="S2" s="35" t="s">
        <v>24</v>
      </c>
      <c r="T2" s="36" t="s">
        <v>25</v>
      </c>
      <c r="U2" s="37" t="s">
        <v>26</v>
      </c>
      <c r="V2" s="35" t="s">
        <v>24</v>
      </c>
      <c r="W2" s="36" t="s">
        <v>25</v>
      </c>
      <c r="X2" s="37" t="s">
        <v>26</v>
      </c>
      <c r="Y2" s="35" t="s">
        <v>24</v>
      </c>
      <c r="Z2" s="36" t="s">
        <v>25</v>
      </c>
      <c r="AA2" s="36" t="s">
        <v>26</v>
      </c>
      <c r="AB2" s="37" t="s">
        <v>27</v>
      </c>
      <c r="AC2" s="35" t="s">
        <v>24</v>
      </c>
      <c r="AD2" s="36" t="s">
        <v>25</v>
      </c>
      <c r="AE2" s="36" t="s">
        <v>26</v>
      </c>
      <c r="AF2" s="37" t="s">
        <v>27</v>
      </c>
      <c r="AG2" s="35" t="s">
        <v>24</v>
      </c>
      <c r="AH2" s="36" t="s">
        <v>25</v>
      </c>
      <c r="AI2" s="36" t="s">
        <v>26</v>
      </c>
      <c r="AJ2" s="37" t="s">
        <v>27</v>
      </c>
      <c r="AK2" s="35" t="s">
        <v>24</v>
      </c>
      <c r="AL2" s="36" t="s">
        <v>25</v>
      </c>
      <c r="AM2" s="36" t="s">
        <v>26</v>
      </c>
      <c r="AN2" s="37" t="s">
        <v>27</v>
      </c>
      <c r="AO2" s="35" t="s">
        <v>24</v>
      </c>
      <c r="AP2" s="36" t="s">
        <v>25</v>
      </c>
      <c r="AQ2" s="36" t="s">
        <v>26</v>
      </c>
      <c r="AR2" s="37" t="s">
        <v>27</v>
      </c>
      <c r="AS2" s="35" t="s">
        <v>24</v>
      </c>
      <c r="AT2" s="36" t="s">
        <v>25</v>
      </c>
      <c r="AU2" s="36" t="s">
        <v>26</v>
      </c>
      <c r="AV2" s="37" t="s">
        <v>27</v>
      </c>
      <c r="AW2" s="35" t="s">
        <v>24</v>
      </c>
      <c r="AX2" s="36" t="s">
        <v>25</v>
      </c>
      <c r="AY2" s="36" t="s">
        <v>26</v>
      </c>
      <c r="AZ2" s="37" t="s">
        <v>27</v>
      </c>
      <c r="BA2" s="35" t="s">
        <v>24</v>
      </c>
      <c r="BB2" s="36" t="s">
        <v>25</v>
      </c>
      <c r="BC2" s="36" t="s">
        <v>26</v>
      </c>
      <c r="BD2" s="37" t="s">
        <v>27</v>
      </c>
      <c r="BE2" s="35" t="s">
        <v>24</v>
      </c>
      <c r="BF2" s="36" t="s">
        <v>25</v>
      </c>
      <c r="BG2" s="36" t="s">
        <v>26</v>
      </c>
      <c r="BH2" s="37" t="s">
        <v>27</v>
      </c>
      <c r="BI2" s="35" t="s">
        <v>24</v>
      </c>
      <c r="BJ2" s="36" t="s">
        <v>25</v>
      </c>
      <c r="BK2" s="36" t="s">
        <v>26</v>
      </c>
      <c r="BL2" s="36" t="s">
        <v>27</v>
      </c>
      <c r="BM2" s="35" t="s">
        <v>24</v>
      </c>
      <c r="BN2" s="36" t="s">
        <v>25</v>
      </c>
      <c r="BO2" s="36" t="s">
        <v>26</v>
      </c>
      <c r="BP2" s="37" t="s">
        <v>27</v>
      </c>
      <c r="BQ2" s="35" t="s">
        <v>24</v>
      </c>
      <c r="BR2" s="36" t="s">
        <v>25</v>
      </c>
      <c r="BS2" s="36" t="s">
        <v>26</v>
      </c>
      <c r="BT2" s="37" t="s">
        <v>27</v>
      </c>
      <c r="BU2" s="35" t="s">
        <v>24</v>
      </c>
      <c r="BV2" s="36" t="s">
        <v>25</v>
      </c>
      <c r="BW2" s="36" t="s">
        <v>26</v>
      </c>
      <c r="BX2" s="37" t="s">
        <v>27</v>
      </c>
      <c r="BY2" s="35" t="s">
        <v>24</v>
      </c>
      <c r="BZ2" s="36" t="s">
        <v>25</v>
      </c>
      <c r="CA2" s="36" t="s">
        <v>26</v>
      </c>
      <c r="CB2" s="37" t="s">
        <v>27</v>
      </c>
      <c r="CC2" s="35" t="s">
        <v>24</v>
      </c>
      <c r="CD2" s="36" t="s">
        <v>25</v>
      </c>
      <c r="CE2" s="36" t="s">
        <v>26</v>
      </c>
      <c r="CF2" s="37" t="s">
        <v>27</v>
      </c>
      <c r="CG2" s="35" t="s">
        <v>24</v>
      </c>
      <c r="CH2" s="36" t="s">
        <v>25</v>
      </c>
      <c r="CI2" s="36" t="s">
        <v>26</v>
      </c>
      <c r="CJ2" s="37" t="s">
        <v>27</v>
      </c>
      <c r="CK2" s="35" t="s">
        <v>24</v>
      </c>
      <c r="CL2" s="36" t="s">
        <v>25</v>
      </c>
      <c r="CM2" s="36" t="s">
        <v>26</v>
      </c>
      <c r="CN2" s="37" t="s">
        <v>27</v>
      </c>
      <c r="CO2" s="35" t="s">
        <v>24</v>
      </c>
      <c r="CP2" s="36" t="s">
        <v>25</v>
      </c>
      <c r="CQ2" s="36" t="s">
        <v>26</v>
      </c>
      <c r="CR2" s="37" t="s">
        <v>27</v>
      </c>
      <c r="CS2" s="35" t="s">
        <v>24</v>
      </c>
      <c r="CT2" s="36" t="s">
        <v>25</v>
      </c>
      <c r="CU2" s="36" t="s">
        <v>26</v>
      </c>
      <c r="CV2" s="37" t="s">
        <v>27</v>
      </c>
      <c r="CW2" s="35" t="s">
        <v>24</v>
      </c>
      <c r="CX2" s="36" t="s">
        <v>25</v>
      </c>
      <c r="CY2" s="36" t="s">
        <v>26</v>
      </c>
      <c r="CZ2" s="37" t="s">
        <v>27</v>
      </c>
      <c r="DA2" s="35" t="s">
        <v>24</v>
      </c>
      <c r="DB2" s="36" t="s">
        <v>25</v>
      </c>
      <c r="DC2" s="36" t="s">
        <v>26</v>
      </c>
      <c r="DD2" s="37" t="s">
        <v>27</v>
      </c>
      <c r="DE2" s="35" t="s">
        <v>24</v>
      </c>
      <c r="DF2" s="36" t="s">
        <v>25</v>
      </c>
      <c r="DG2" s="36" t="s">
        <v>26</v>
      </c>
      <c r="DH2" s="37" t="s">
        <v>27</v>
      </c>
      <c r="DI2" s="35" t="s">
        <v>24</v>
      </c>
      <c r="DJ2" s="36" t="s">
        <v>25</v>
      </c>
      <c r="DK2" s="36" t="s">
        <v>26</v>
      </c>
      <c r="DL2" s="37" t="s">
        <v>27</v>
      </c>
      <c r="DM2" s="35" t="s">
        <v>24</v>
      </c>
      <c r="DN2" s="36" t="s">
        <v>25</v>
      </c>
      <c r="DO2" s="36" t="s">
        <v>26</v>
      </c>
      <c r="DP2" s="37" t="s">
        <v>27</v>
      </c>
      <c r="DQ2" s="35" t="s">
        <v>24</v>
      </c>
      <c r="DR2" s="36" t="s">
        <v>25</v>
      </c>
      <c r="DS2" s="36" t="s">
        <v>26</v>
      </c>
      <c r="DT2" s="37" t="s">
        <v>27</v>
      </c>
      <c r="DU2" s="35" t="s">
        <v>24</v>
      </c>
      <c r="DV2" s="36" t="s">
        <v>25</v>
      </c>
      <c r="DW2" s="36" t="s">
        <v>26</v>
      </c>
      <c r="DX2" s="37" t="s">
        <v>27</v>
      </c>
      <c r="DY2" s="35" t="s">
        <v>24</v>
      </c>
      <c r="DZ2" s="36" t="s">
        <v>25</v>
      </c>
      <c r="EA2" s="36" t="s">
        <v>26</v>
      </c>
      <c r="EB2" s="37" t="s">
        <v>27</v>
      </c>
      <c r="EC2" s="35" t="s">
        <v>24</v>
      </c>
      <c r="ED2" s="36" t="s">
        <v>25</v>
      </c>
      <c r="EE2" s="36" t="s">
        <v>26</v>
      </c>
      <c r="EF2" s="37" t="s">
        <v>27</v>
      </c>
      <c r="EG2" s="142"/>
    </row>
    <row r="3" spans="1:137" x14ac:dyDescent="0.25">
      <c r="A3" s="23">
        <v>1</v>
      </c>
      <c r="B3" s="2">
        <v>43801</v>
      </c>
      <c r="C3" s="2">
        <v>43808</v>
      </c>
      <c r="D3" s="3">
        <f>C3-B3</f>
        <v>7</v>
      </c>
      <c r="E3" s="12">
        <v>4.80000000000003</v>
      </c>
      <c r="F3" s="21">
        <v>6.2</v>
      </c>
      <c r="G3" s="7">
        <v>5.76</v>
      </c>
      <c r="H3" s="22">
        <v>5.9684999999999997</v>
      </c>
      <c r="I3" s="53">
        <v>12.7</v>
      </c>
      <c r="J3" s="31">
        <v>6.9</v>
      </c>
      <c r="K3" s="54">
        <v>9.264999999999997</v>
      </c>
      <c r="L3" s="39">
        <v>7.5663194444444004</v>
      </c>
      <c r="M3" s="40">
        <v>-0.76138888888889</v>
      </c>
      <c r="N3" s="41">
        <v>2.3602546296296243</v>
      </c>
      <c r="O3" s="61">
        <v>0.2</v>
      </c>
      <c r="P3" s="62">
        <v>0</v>
      </c>
      <c r="Q3" s="62">
        <v>5.333333333333333E-2</v>
      </c>
      <c r="R3" s="63">
        <v>0.48</v>
      </c>
      <c r="S3" s="39">
        <v>0.24527777777778001</v>
      </c>
      <c r="T3" s="40">
        <v>-6.9998611111111</v>
      </c>
      <c r="U3" s="41">
        <v>-4.0200848765432147</v>
      </c>
      <c r="V3" s="70">
        <v>999.51118055555003</v>
      </c>
      <c r="W3" s="5">
        <v>978.85715277778002</v>
      </c>
      <c r="X3" s="19">
        <v>990.23387345679214</v>
      </c>
      <c r="Y3" s="61">
        <v>70.375416666666993</v>
      </c>
      <c r="Z3" s="62">
        <v>56.398819444444001</v>
      </c>
      <c r="AA3" s="62">
        <v>63.370038580247005</v>
      </c>
      <c r="AB3" s="63">
        <v>570</v>
      </c>
      <c r="AC3" s="77">
        <v>0.2165</v>
      </c>
      <c r="AD3" s="78">
        <v>0.108</v>
      </c>
      <c r="AE3" s="78">
        <v>0.15633333333333335</v>
      </c>
      <c r="AF3" s="79">
        <v>1.407</v>
      </c>
      <c r="AG3" s="77">
        <v>0.08</v>
      </c>
      <c r="AH3" s="78">
        <v>5.2999999999999999E-2</v>
      </c>
      <c r="AI3" s="78">
        <v>6.6777777777777769E-2</v>
      </c>
      <c r="AJ3" s="79">
        <v>0.60099999999999998</v>
      </c>
      <c r="AK3" s="77">
        <v>0.34899999999999998</v>
      </c>
      <c r="AL3" s="78">
        <v>0.18099999999999999</v>
      </c>
      <c r="AM3" s="78">
        <v>0.26722222222222225</v>
      </c>
      <c r="AN3" s="79">
        <v>2.4049999999999998</v>
      </c>
      <c r="AO3" s="77">
        <v>0.17899999999999999</v>
      </c>
      <c r="AP3" s="78">
        <v>8.4000000000000005E-2</v>
      </c>
      <c r="AQ3" s="78">
        <v>0.13066666666666665</v>
      </c>
      <c r="AR3" s="79">
        <v>1.1759999999999999</v>
      </c>
      <c r="AS3" s="77">
        <v>1.778</v>
      </c>
      <c r="AT3" s="78">
        <v>1.044</v>
      </c>
      <c r="AU3" s="78">
        <v>1.3562222222222222</v>
      </c>
      <c r="AV3" s="79">
        <v>12.206</v>
      </c>
      <c r="AW3" s="77">
        <v>2.105</v>
      </c>
      <c r="AX3" s="78">
        <v>1.4730000000000001</v>
      </c>
      <c r="AY3" s="78">
        <v>1.8077777777777779</v>
      </c>
      <c r="AZ3" s="79">
        <v>16.27</v>
      </c>
      <c r="BA3" s="86">
        <v>3.5999999999999999E-3</v>
      </c>
      <c r="BB3" s="87">
        <v>6.9999999999999999E-4</v>
      </c>
      <c r="BC3" s="87">
        <v>1.8111111111111112E-3</v>
      </c>
      <c r="BD3" s="88">
        <v>1.6300000000000002E-2</v>
      </c>
      <c r="BE3" s="86">
        <v>8.4000000000000005E-2</v>
      </c>
      <c r="BF3" s="87">
        <v>2.1000000000000001E-2</v>
      </c>
      <c r="BG3" s="87">
        <v>4.544444444444444E-2</v>
      </c>
      <c r="BH3" s="88">
        <v>0.40899999999999997</v>
      </c>
      <c r="BI3" s="86">
        <v>9.2873036831133002E-2</v>
      </c>
      <c r="BJ3" s="87">
        <v>1.0276666666667E-2</v>
      </c>
      <c r="BK3" s="87">
        <v>4.5085315655590777E-2</v>
      </c>
      <c r="BL3" s="87">
        <v>0.40576784090031698</v>
      </c>
      <c r="BM3" s="18">
        <v>8.9213680555555555E-5</v>
      </c>
      <c r="BN3" s="4">
        <v>4.5753749999999999E-5</v>
      </c>
      <c r="BO3" s="4">
        <v>6.6513460648148144E-5</v>
      </c>
      <c r="BP3" s="20">
        <v>5.9862114583333328E-4</v>
      </c>
      <c r="BQ3" s="18">
        <v>8.8900000000000003E-4</v>
      </c>
      <c r="BR3" s="4">
        <v>5.2200499999999997E-4</v>
      </c>
      <c r="BS3" s="4">
        <v>6.7813777777777783E-4</v>
      </c>
      <c r="BT3" s="20">
        <v>6.1032400000000011E-3</v>
      </c>
      <c r="BU3" s="18">
        <v>1.0490000694444446E-3</v>
      </c>
      <c r="BV3" s="4">
        <v>7.35679826388889E-4</v>
      </c>
      <c r="BW3" s="4">
        <v>9.0187884645061733E-4</v>
      </c>
      <c r="BX3" s="20">
        <v>8.1169096180555549E-3</v>
      </c>
      <c r="BY3" s="18">
        <v>5.0025559027777502E-4</v>
      </c>
      <c r="BZ3" s="4">
        <v>4.8977857638889003E-4</v>
      </c>
      <c r="CA3" s="4">
        <v>4.9602249228395171E-4</v>
      </c>
      <c r="CB3" s="20">
        <v>4.4642024305555647E-3</v>
      </c>
      <c r="CC3" s="18">
        <v>1.0593651841556649E-4</v>
      </c>
      <c r="CD3" s="4">
        <v>2.9138333333333498E-5</v>
      </c>
      <c r="CE3" s="4">
        <v>5.9653768938906498E-5</v>
      </c>
      <c r="CF3" s="20">
        <v>5.3688392045015852E-4</v>
      </c>
      <c r="CG3" s="26" t="s">
        <v>28</v>
      </c>
      <c r="CH3" s="25" t="s">
        <v>28</v>
      </c>
      <c r="CI3" s="25" t="s">
        <v>28</v>
      </c>
      <c r="CJ3" s="27" t="s">
        <v>28</v>
      </c>
      <c r="CK3" s="26" t="s">
        <v>28</v>
      </c>
      <c r="CL3" s="25" t="s">
        <v>28</v>
      </c>
      <c r="CM3" s="25" t="s">
        <v>28</v>
      </c>
      <c r="CN3" s="27" t="s">
        <v>28</v>
      </c>
      <c r="CO3" s="18">
        <v>9.9999999999999995E-7</v>
      </c>
      <c r="CP3" s="4">
        <v>5.9999999999999997E-7</v>
      </c>
      <c r="CQ3" s="4">
        <v>9.3333333333333333E-7</v>
      </c>
      <c r="CR3" s="20">
        <v>8.4000000000000009E-6</v>
      </c>
      <c r="CS3" s="26" t="s">
        <v>28</v>
      </c>
      <c r="CT3" s="25" t="s">
        <v>28</v>
      </c>
      <c r="CU3" s="25" t="s">
        <v>28</v>
      </c>
      <c r="CV3" s="27" t="s">
        <v>28</v>
      </c>
      <c r="CW3" s="26" t="s">
        <v>28</v>
      </c>
      <c r="CX3" s="25" t="s">
        <v>28</v>
      </c>
      <c r="CY3" s="25" t="s">
        <v>28</v>
      </c>
      <c r="CZ3" s="27" t="s">
        <v>28</v>
      </c>
      <c r="DA3" s="26" t="s">
        <v>28</v>
      </c>
      <c r="DB3" s="25" t="s">
        <v>28</v>
      </c>
      <c r="DC3" s="25" t="s">
        <v>28</v>
      </c>
      <c r="DD3" s="27" t="s">
        <v>28</v>
      </c>
      <c r="DE3" s="18">
        <v>1.49E-2</v>
      </c>
      <c r="DF3" s="4">
        <v>8.4000000000000012E-3</v>
      </c>
      <c r="DG3" s="4">
        <v>1.3655555555555558E-2</v>
      </c>
      <c r="DH3" s="20">
        <v>0.12290000000000002</v>
      </c>
      <c r="DI3" s="86">
        <f>SUM(AC3,AK3,AS3,BA3,BI3)</f>
        <v>2.439973036831133</v>
      </c>
      <c r="DJ3" s="87">
        <f>SUM(AD3,AL3,AT3,BB3,BJ3)</f>
        <v>1.3439766666666668</v>
      </c>
      <c r="DK3" s="87">
        <f>SUM(AE3,AM3,AU3,BC3,BK3)</f>
        <v>1.8266742045444799</v>
      </c>
      <c r="DL3" s="88">
        <f>SUM(AF3,AN3,AV3,BD3,BL3)</f>
        <v>16.440067840900319</v>
      </c>
      <c r="DM3" s="92" t="s">
        <v>28</v>
      </c>
      <c r="DN3" s="93" t="s">
        <v>28</v>
      </c>
      <c r="DO3" s="93" t="s">
        <v>28</v>
      </c>
      <c r="DP3" s="94" t="s">
        <v>28</v>
      </c>
      <c r="DQ3" s="92" t="s">
        <v>28</v>
      </c>
      <c r="DR3" s="93" t="s">
        <v>28</v>
      </c>
      <c r="DS3" s="93" t="s">
        <v>28</v>
      </c>
      <c r="DT3" s="94" t="s">
        <v>28</v>
      </c>
      <c r="DU3" s="101" t="s">
        <v>28</v>
      </c>
      <c r="DV3" s="102" t="s">
        <v>28</v>
      </c>
      <c r="DW3" s="102" t="s">
        <v>28</v>
      </c>
      <c r="DX3" s="103" t="s">
        <v>28</v>
      </c>
      <c r="DY3" s="101" t="s">
        <v>28</v>
      </c>
      <c r="DZ3" s="102" t="s">
        <v>28</v>
      </c>
      <c r="EA3" s="102" t="s">
        <v>28</v>
      </c>
      <c r="EB3" s="103" t="s">
        <v>28</v>
      </c>
      <c r="EC3" s="104">
        <f>SUM(DY3,DU3,DI3)</f>
        <v>2.439973036831133</v>
      </c>
      <c r="ED3" s="105">
        <f t="shared" ref="ED3:EF3" si="0">SUM(DZ3,DV3,DJ3)</f>
        <v>1.3439766666666668</v>
      </c>
      <c r="EE3" s="105">
        <f t="shared" si="0"/>
        <v>1.8266742045444799</v>
      </c>
      <c r="EF3" s="106">
        <f t="shared" si="0"/>
        <v>16.440067840900319</v>
      </c>
      <c r="EG3" s="32">
        <f t="shared" ref="EG3:EG8" si="1">E3/EF3*100</f>
        <v>29.196959808513569</v>
      </c>
    </row>
    <row r="4" spans="1:137" x14ac:dyDescent="0.25">
      <c r="A4" s="23">
        <v>2</v>
      </c>
      <c r="B4" s="2">
        <v>43809</v>
      </c>
      <c r="C4" s="2">
        <v>43819</v>
      </c>
      <c r="D4" s="3">
        <f t="shared" ref="D4:D33" si="2">C4-B4</f>
        <v>10</v>
      </c>
      <c r="E4" s="12">
        <v>15.399999999999956</v>
      </c>
      <c r="F4" s="21">
        <v>6.73</v>
      </c>
      <c r="G4" s="7">
        <v>6.3</v>
      </c>
      <c r="H4" s="22">
        <v>6.416500000000001</v>
      </c>
      <c r="I4" s="53">
        <v>18.5</v>
      </c>
      <c r="J4" s="31">
        <v>7.7</v>
      </c>
      <c r="K4" s="54">
        <v>10.389999999999997</v>
      </c>
      <c r="L4" s="39">
        <v>11.647361111111</v>
      </c>
      <c r="M4" s="40">
        <v>-0.81597222222221999</v>
      </c>
      <c r="N4" s="41">
        <v>5.5838510101010064</v>
      </c>
      <c r="O4" s="61">
        <v>1.67</v>
      </c>
      <c r="P4" s="62">
        <v>0</v>
      </c>
      <c r="Q4" s="62">
        <v>0.18272727272727271</v>
      </c>
      <c r="R4" s="63">
        <v>2.0099999999999998</v>
      </c>
      <c r="S4" s="39">
        <v>3.3097222222222</v>
      </c>
      <c r="T4" s="40">
        <v>-6.6381249999999996</v>
      </c>
      <c r="U4" s="41">
        <v>-0.79617424242423906</v>
      </c>
      <c r="V4" s="70">
        <v>995.22465277778997</v>
      </c>
      <c r="W4" s="5">
        <v>966.05298611112005</v>
      </c>
      <c r="X4" s="19">
        <v>981.41642676767913</v>
      </c>
      <c r="Y4" s="61">
        <v>78.602361111110994</v>
      </c>
      <c r="Z4" s="62">
        <v>50.294097222222</v>
      </c>
      <c r="AA4" s="62">
        <v>64.682266414141367</v>
      </c>
      <c r="AB4" s="63">
        <v>711.50493055555501</v>
      </c>
      <c r="AC4" s="77">
        <v>0.32950000000000002</v>
      </c>
      <c r="AD4" s="78">
        <v>9.5000000000000001E-2</v>
      </c>
      <c r="AE4" s="78">
        <v>0.2203181818181818</v>
      </c>
      <c r="AF4" s="79">
        <v>2.4235000000000002</v>
      </c>
      <c r="AG4" s="77">
        <v>8.7999999999999995E-2</v>
      </c>
      <c r="AH4" s="78">
        <v>5.1999999999999998E-2</v>
      </c>
      <c r="AI4" s="78">
        <v>7.1818181818181809E-2</v>
      </c>
      <c r="AJ4" s="79">
        <v>0.79</v>
      </c>
      <c r="AK4" s="77">
        <v>0.57599999999999996</v>
      </c>
      <c r="AL4" s="78">
        <v>0.16500000000000001</v>
      </c>
      <c r="AM4" s="78">
        <v>0.39072727272727276</v>
      </c>
      <c r="AN4" s="79">
        <v>4.298</v>
      </c>
      <c r="AO4" s="77">
        <v>0.32300000000000001</v>
      </c>
      <c r="AP4" s="78">
        <v>7.3999999999999996E-2</v>
      </c>
      <c r="AQ4" s="78">
        <v>0.2080909090909091</v>
      </c>
      <c r="AR4" s="79">
        <v>2.2890000000000001</v>
      </c>
      <c r="AS4" s="77">
        <v>2.4329999999999998</v>
      </c>
      <c r="AT4" s="78">
        <v>0.997</v>
      </c>
      <c r="AU4" s="78">
        <v>1.6608181818181817</v>
      </c>
      <c r="AV4" s="79">
        <v>18.268999999999998</v>
      </c>
      <c r="AW4" s="77">
        <v>3.1619999999999999</v>
      </c>
      <c r="AX4" s="78">
        <v>1.337</v>
      </c>
      <c r="AY4" s="78">
        <v>2.0972727272727276</v>
      </c>
      <c r="AZ4" s="79">
        <v>23.07</v>
      </c>
      <c r="BA4" s="86">
        <v>5.7999999999999996E-3</v>
      </c>
      <c r="BB4" s="87">
        <v>5.9999999999999995E-4</v>
      </c>
      <c r="BC4" s="87">
        <v>2.8363636363636364E-3</v>
      </c>
      <c r="BD4" s="88">
        <v>3.1200000000000002E-2</v>
      </c>
      <c r="BE4" s="86">
        <v>9.5000000000000001E-2</v>
      </c>
      <c r="BF4" s="87">
        <v>0.02</v>
      </c>
      <c r="BG4" s="87">
        <v>4.990909090909091E-2</v>
      </c>
      <c r="BH4" s="88">
        <v>0.54900000000000004</v>
      </c>
      <c r="BI4" s="86">
        <v>0.11794120917303999</v>
      </c>
      <c r="BJ4" s="87">
        <v>8.6626824183460988E-3</v>
      </c>
      <c r="BK4" s="87">
        <v>5.2701427329234177E-2</v>
      </c>
      <c r="BL4" s="87">
        <v>0.57971570062157596</v>
      </c>
      <c r="BM4" s="18">
        <v>1.6477260416666669E-4</v>
      </c>
      <c r="BN4" s="4">
        <v>3.6592013888888891E-5</v>
      </c>
      <c r="BO4" s="4">
        <v>1.0683738005050504E-4</v>
      </c>
      <c r="BP4" s="20">
        <v>1.1752111805555555E-3</v>
      </c>
      <c r="BQ4" s="18">
        <v>1.2164999999999999E-3</v>
      </c>
      <c r="BR4" s="4">
        <v>4.9851499999999994E-4</v>
      </c>
      <c r="BS4" s="4">
        <v>8.3050045454545463E-4</v>
      </c>
      <c r="BT4" s="20">
        <v>9.1355050000000004E-3</v>
      </c>
      <c r="BU4" s="18">
        <v>1.5815929513888888E-3</v>
      </c>
      <c r="BV4" s="4">
        <v>6.6539402777777772E-4</v>
      </c>
      <c r="BW4" s="4">
        <v>1.0482382765151514E-3</v>
      </c>
      <c r="BX4" s="20">
        <v>1.1530621041666666E-2</v>
      </c>
      <c r="BY4" s="18">
        <v>5.0051232638889491E-4</v>
      </c>
      <c r="BZ4" s="4">
        <v>4.8522649305556004E-4</v>
      </c>
      <c r="CA4" s="4">
        <v>4.9212639520202135E-4</v>
      </c>
      <c r="CB4" s="20">
        <v>5.4133903472222342E-3</v>
      </c>
      <c r="CC4" s="18">
        <v>1.223795691452395E-4</v>
      </c>
      <c r="CD4" s="4">
        <v>2.883134120917305E-5</v>
      </c>
      <c r="CE4" s="4">
        <v>7.0987077300980724E-5</v>
      </c>
      <c r="CF4" s="20">
        <v>7.8085785031078807E-4</v>
      </c>
      <c r="CG4" s="26" t="s">
        <v>28</v>
      </c>
      <c r="CH4" s="25" t="s">
        <v>28</v>
      </c>
      <c r="CI4" s="25" t="s">
        <v>28</v>
      </c>
      <c r="CJ4" s="27" t="s">
        <v>28</v>
      </c>
      <c r="CK4" s="26" t="s">
        <v>28</v>
      </c>
      <c r="CL4" s="25" t="s">
        <v>28</v>
      </c>
      <c r="CM4" s="25" t="s">
        <v>28</v>
      </c>
      <c r="CN4" s="27" t="s">
        <v>28</v>
      </c>
      <c r="CO4" s="18">
        <v>8.0000000000000007E-7</v>
      </c>
      <c r="CP4" s="4">
        <v>8.0000000000000007E-7</v>
      </c>
      <c r="CQ4" s="4">
        <v>7.9999999999999996E-7</v>
      </c>
      <c r="CR4" s="20">
        <v>4.7999999999999998E-6</v>
      </c>
      <c r="CS4" s="26" t="s">
        <v>28</v>
      </c>
      <c r="CT4" s="25" t="s">
        <v>28</v>
      </c>
      <c r="CU4" s="25" t="s">
        <v>28</v>
      </c>
      <c r="CV4" s="27" t="s">
        <v>28</v>
      </c>
      <c r="CW4" s="26" t="s">
        <v>28</v>
      </c>
      <c r="CX4" s="25" t="s">
        <v>28</v>
      </c>
      <c r="CY4" s="25" t="s">
        <v>28</v>
      </c>
      <c r="CZ4" s="27" t="s">
        <v>28</v>
      </c>
      <c r="DA4" s="26" t="s">
        <v>28</v>
      </c>
      <c r="DB4" s="25" t="s">
        <v>28</v>
      </c>
      <c r="DC4" s="25" t="s">
        <v>28</v>
      </c>
      <c r="DD4" s="27" t="s">
        <v>28</v>
      </c>
      <c r="DE4" s="18">
        <v>1.8100000000000002E-2</v>
      </c>
      <c r="DF4" s="4">
        <v>8.4000000000000012E-3</v>
      </c>
      <c r="DG4" s="4">
        <v>1.2809090909090907E-2</v>
      </c>
      <c r="DH4" s="20">
        <v>0.14089999999999997</v>
      </c>
      <c r="DI4" s="86">
        <f t="shared" ref="DI4:DI33" si="3">SUM(AC4,AK4,AS4,BA4,BI4)</f>
        <v>3.4622412091730395</v>
      </c>
      <c r="DJ4" s="87">
        <f t="shared" ref="DJ4:DJ33" si="4">SUM(AD4,AL4,AT4,BB4,BJ4)</f>
        <v>1.2662626824183461</v>
      </c>
      <c r="DK4" s="87">
        <f t="shared" ref="DK4:DK33" si="5">SUM(AE4,AM4,AU4,BC4,BK4)</f>
        <v>2.3274014273292338</v>
      </c>
      <c r="DL4" s="88">
        <f t="shared" ref="DL4:DL33" si="6">SUM(AF4,AN4,AV4,BD4,BL4)</f>
        <v>25.601415700621573</v>
      </c>
      <c r="DM4" s="92" t="s">
        <v>28</v>
      </c>
      <c r="DN4" s="93" t="s">
        <v>28</v>
      </c>
      <c r="DO4" s="93" t="s">
        <v>28</v>
      </c>
      <c r="DP4" s="94" t="s">
        <v>28</v>
      </c>
      <c r="DQ4" s="92" t="s">
        <v>28</v>
      </c>
      <c r="DR4" s="93" t="s">
        <v>28</v>
      </c>
      <c r="DS4" s="93" t="s">
        <v>28</v>
      </c>
      <c r="DT4" s="94" t="s">
        <v>28</v>
      </c>
      <c r="DU4" s="101" t="s">
        <v>28</v>
      </c>
      <c r="DV4" s="102" t="s">
        <v>28</v>
      </c>
      <c r="DW4" s="102" t="s">
        <v>28</v>
      </c>
      <c r="DX4" s="103" t="s">
        <v>28</v>
      </c>
      <c r="DY4" s="101" t="s">
        <v>28</v>
      </c>
      <c r="DZ4" s="102" t="s">
        <v>28</v>
      </c>
      <c r="EA4" s="102" t="s">
        <v>28</v>
      </c>
      <c r="EB4" s="103" t="s">
        <v>28</v>
      </c>
      <c r="EC4" s="104">
        <f t="shared" ref="EC4:EC33" si="7">SUM(DY4,DU4,DI4)</f>
        <v>3.4622412091730395</v>
      </c>
      <c r="ED4" s="105">
        <f t="shared" ref="ED4:ED33" si="8">SUM(DZ4,DV4,DJ4)</f>
        <v>1.2662626824183461</v>
      </c>
      <c r="EE4" s="105">
        <f t="shared" ref="EE4:EE33" si="9">SUM(EA4,DW4,DK4)</f>
        <v>2.3274014273292338</v>
      </c>
      <c r="EF4" s="106">
        <f t="shared" ref="EF4:EF33" si="10">SUM(EB4,DX4,DL4)</f>
        <v>25.601415700621573</v>
      </c>
      <c r="EG4" s="32">
        <f t="shared" si="1"/>
        <v>60.152923494875566</v>
      </c>
    </row>
    <row r="5" spans="1:137" x14ac:dyDescent="0.25">
      <c r="A5" s="23">
        <v>3</v>
      </c>
      <c r="B5" s="2">
        <v>43820</v>
      </c>
      <c r="C5" s="2">
        <v>43833</v>
      </c>
      <c r="D5" s="3">
        <f t="shared" si="2"/>
        <v>13</v>
      </c>
      <c r="E5" s="12">
        <v>7.9000000000000181</v>
      </c>
      <c r="F5" s="21">
        <v>5.92</v>
      </c>
      <c r="G5" s="7">
        <v>5.48</v>
      </c>
      <c r="H5" s="22">
        <v>5.641</v>
      </c>
      <c r="I5" s="53">
        <v>22.2</v>
      </c>
      <c r="J5" s="31">
        <v>8.5</v>
      </c>
      <c r="K5" s="54">
        <v>9.8349999999999991</v>
      </c>
      <c r="L5" s="39">
        <v>6.8550694444443998</v>
      </c>
      <c r="M5" s="40">
        <v>-0.75263888888888997</v>
      </c>
      <c r="N5" s="41">
        <v>3.0069295634920494</v>
      </c>
      <c r="O5" s="61">
        <v>10.44</v>
      </c>
      <c r="P5" s="62">
        <v>0</v>
      </c>
      <c r="Q5" s="62">
        <v>1.0264285714285715</v>
      </c>
      <c r="R5" s="63">
        <v>14.37</v>
      </c>
      <c r="S5" s="39">
        <v>3.4154861111110999</v>
      </c>
      <c r="T5" s="40">
        <v>-7.8347222222221999</v>
      </c>
      <c r="U5" s="41">
        <v>-2.8187053571428522</v>
      </c>
      <c r="V5" s="70">
        <v>1010.0646527778</v>
      </c>
      <c r="W5" s="5">
        <v>963.62527777777996</v>
      </c>
      <c r="X5" s="19">
        <v>992.50175099206831</v>
      </c>
      <c r="Y5" s="61">
        <v>79.784999999999997</v>
      </c>
      <c r="Z5" s="62">
        <v>52.512569444444999</v>
      </c>
      <c r="AA5" s="62">
        <v>66.384846230158715</v>
      </c>
      <c r="AB5" s="63">
        <v>929.38784722222204</v>
      </c>
      <c r="AC5" s="77">
        <v>0.2155</v>
      </c>
      <c r="AD5" s="78">
        <v>3.85E-2</v>
      </c>
      <c r="AE5" s="78">
        <v>8.6499999999999994E-2</v>
      </c>
      <c r="AF5" s="79">
        <v>1.2110000000000001</v>
      </c>
      <c r="AG5" s="77">
        <v>7.4999999999999997E-2</v>
      </c>
      <c r="AH5" s="78">
        <v>2.7E-2</v>
      </c>
      <c r="AI5" s="78">
        <v>4.5285714285714283E-2</v>
      </c>
      <c r="AJ5" s="79">
        <v>0.63400000000000001</v>
      </c>
      <c r="AK5" s="77">
        <v>0.318</v>
      </c>
      <c r="AL5" s="78">
        <v>6.3E-2</v>
      </c>
      <c r="AM5" s="78">
        <v>0.14271428571428571</v>
      </c>
      <c r="AN5" s="79">
        <v>1.998</v>
      </c>
      <c r="AO5" s="77">
        <v>0.159</v>
      </c>
      <c r="AP5" s="78">
        <v>2.3E-2</v>
      </c>
      <c r="AQ5" s="78">
        <v>6.357142857142857E-2</v>
      </c>
      <c r="AR5" s="79">
        <v>0.89</v>
      </c>
      <c r="AS5" s="77">
        <v>2.052</v>
      </c>
      <c r="AT5" s="78">
        <v>0.72</v>
      </c>
      <c r="AU5" s="78">
        <v>1.0577142857142858</v>
      </c>
      <c r="AV5" s="79">
        <v>14.808</v>
      </c>
      <c r="AW5" s="77">
        <v>2.641</v>
      </c>
      <c r="AX5" s="78">
        <v>0.81</v>
      </c>
      <c r="AY5" s="78">
        <v>1.3959999999999999</v>
      </c>
      <c r="AZ5" s="79">
        <v>19.544</v>
      </c>
      <c r="BA5" s="86">
        <v>4.7000000000000002E-3</v>
      </c>
      <c r="BB5" s="87">
        <v>2.9999999999999997E-4</v>
      </c>
      <c r="BC5" s="87">
        <v>1.0714285714285715E-3</v>
      </c>
      <c r="BD5" s="88">
        <v>1.4999999999999999E-2</v>
      </c>
      <c r="BE5" s="86">
        <v>0.113</v>
      </c>
      <c r="BF5" s="87">
        <v>8.0000000000000002E-3</v>
      </c>
      <c r="BG5" s="87">
        <v>3.0285714285714284E-2</v>
      </c>
      <c r="BH5" s="88">
        <v>0.42399999999999999</v>
      </c>
      <c r="BI5" s="86">
        <v>0.11194704656010999</v>
      </c>
      <c r="BJ5" s="87">
        <v>8.0924305555555992E-3</v>
      </c>
      <c r="BK5" s="87">
        <v>3.1047165207871399E-2</v>
      </c>
      <c r="BL5" s="87">
        <v>0.43466031291019958</v>
      </c>
      <c r="BM5" s="18">
        <v>8.1669270833333347E-5</v>
      </c>
      <c r="BN5" s="4">
        <v>1.274194444444445E-5</v>
      </c>
      <c r="BO5" s="4">
        <v>3.3289179067460302E-5</v>
      </c>
      <c r="BP5" s="20">
        <v>4.6604850694444426E-4</v>
      </c>
      <c r="BQ5" s="18">
        <v>1.0262449999999998E-3</v>
      </c>
      <c r="BR5" s="4">
        <v>3.6000000000000002E-4</v>
      </c>
      <c r="BS5" s="4">
        <v>5.2937035714285721E-4</v>
      </c>
      <c r="BT5" s="20">
        <v>7.4111850000000007E-3</v>
      </c>
      <c r="BU5" s="18">
        <v>1.3196134027777778E-3</v>
      </c>
      <c r="BV5" s="4">
        <v>4.0108263888888888E-4</v>
      </c>
      <c r="BW5" s="4">
        <v>6.9659064732142853E-4</v>
      </c>
      <c r="BX5" s="20">
        <v>9.7522690624999991E-3</v>
      </c>
      <c r="BY5" s="18">
        <v>5.0518232638890003E-4</v>
      </c>
      <c r="BZ5" s="4">
        <v>4.8221263888888996E-4</v>
      </c>
      <c r="CA5" s="4">
        <v>4.9678658978174854E-4</v>
      </c>
      <c r="CB5" s="20">
        <v>6.9550122569444796E-3</v>
      </c>
      <c r="CC5" s="18">
        <v>1.0347352328005499E-4</v>
      </c>
      <c r="CD5" s="4">
        <v>1.25462152777778E-5</v>
      </c>
      <c r="CE5" s="4">
        <v>3.8487868318221422E-5</v>
      </c>
      <c r="CF5" s="20">
        <v>5.3883015645509987E-4</v>
      </c>
      <c r="CG5" s="26" t="s">
        <v>28</v>
      </c>
      <c r="CH5" s="25" t="s">
        <v>28</v>
      </c>
      <c r="CI5" s="25" t="s">
        <v>28</v>
      </c>
      <c r="CJ5" s="27" t="s">
        <v>28</v>
      </c>
      <c r="CK5" s="26" t="s">
        <v>28</v>
      </c>
      <c r="CL5" s="25" t="s">
        <v>28</v>
      </c>
      <c r="CM5" s="25" t="s">
        <v>28</v>
      </c>
      <c r="CN5" s="27" t="s">
        <v>28</v>
      </c>
      <c r="CO5" s="18">
        <v>8.0000000000000007E-7</v>
      </c>
      <c r="CP5" s="4">
        <v>8.0000000000000007E-7</v>
      </c>
      <c r="CQ5" s="4">
        <v>7.9999999999999996E-7</v>
      </c>
      <c r="CR5" s="20">
        <v>5.5999999999999997E-6</v>
      </c>
      <c r="CS5" s="18">
        <v>2.8999999999999998E-6</v>
      </c>
      <c r="CT5" s="4">
        <v>2.8999999999999998E-6</v>
      </c>
      <c r="CU5" s="4">
        <v>2.8999999999999993E-6</v>
      </c>
      <c r="CV5" s="20">
        <v>2.0299999999999999E-5</v>
      </c>
      <c r="CW5" s="26" t="s">
        <v>28</v>
      </c>
      <c r="CX5" s="25" t="s">
        <v>28</v>
      </c>
      <c r="CY5" s="25" t="s">
        <v>28</v>
      </c>
      <c r="CZ5" s="27" t="s">
        <v>28</v>
      </c>
      <c r="DA5" s="26" t="s">
        <v>28</v>
      </c>
      <c r="DB5" s="25" t="s">
        <v>28</v>
      </c>
      <c r="DC5" s="25" t="s">
        <v>28</v>
      </c>
      <c r="DD5" s="27" t="s">
        <v>28</v>
      </c>
      <c r="DE5" s="18">
        <v>1.8100000000000002E-2</v>
      </c>
      <c r="DF5" s="4">
        <v>5.4000000000000003E-3</v>
      </c>
      <c r="DG5" s="4">
        <v>9.0000000000000011E-3</v>
      </c>
      <c r="DH5" s="20">
        <v>0.12600000000000003</v>
      </c>
      <c r="DI5" s="86">
        <f t="shared" si="3"/>
        <v>2.7021470465601101</v>
      </c>
      <c r="DJ5" s="87">
        <f t="shared" si="4"/>
        <v>0.82989243055555562</v>
      </c>
      <c r="DK5" s="87">
        <f t="shared" si="5"/>
        <v>1.3190471652078717</v>
      </c>
      <c r="DL5" s="88">
        <f t="shared" si="6"/>
        <v>18.4666603129102</v>
      </c>
      <c r="DM5" s="92" t="s">
        <v>28</v>
      </c>
      <c r="DN5" s="93" t="s">
        <v>28</v>
      </c>
      <c r="DO5" s="93" t="s">
        <v>28</v>
      </c>
      <c r="DP5" s="94" t="s">
        <v>28</v>
      </c>
      <c r="DQ5" s="92" t="s">
        <v>28</v>
      </c>
      <c r="DR5" s="93" t="s">
        <v>28</v>
      </c>
      <c r="DS5" s="93" t="s">
        <v>28</v>
      </c>
      <c r="DT5" s="94" t="s">
        <v>28</v>
      </c>
      <c r="DU5" s="101" t="s">
        <v>28</v>
      </c>
      <c r="DV5" s="102" t="s">
        <v>28</v>
      </c>
      <c r="DW5" s="102" t="s">
        <v>28</v>
      </c>
      <c r="DX5" s="103" t="s">
        <v>28</v>
      </c>
      <c r="DY5" s="101" t="s">
        <v>28</v>
      </c>
      <c r="DZ5" s="102" t="s">
        <v>28</v>
      </c>
      <c r="EA5" s="102" t="s">
        <v>28</v>
      </c>
      <c r="EB5" s="103" t="s">
        <v>28</v>
      </c>
      <c r="EC5" s="104">
        <f t="shared" si="7"/>
        <v>2.7021470465601101</v>
      </c>
      <c r="ED5" s="105">
        <f t="shared" si="8"/>
        <v>0.82989243055555562</v>
      </c>
      <c r="EE5" s="105">
        <f t="shared" si="9"/>
        <v>1.3190471652078717</v>
      </c>
      <c r="EF5" s="106">
        <f t="shared" si="10"/>
        <v>18.4666603129102</v>
      </c>
      <c r="EG5" s="32">
        <f t="shared" si="1"/>
        <v>42.779798112585958</v>
      </c>
    </row>
    <row r="6" spans="1:137" x14ac:dyDescent="0.25">
      <c r="A6" s="23">
        <v>4</v>
      </c>
      <c r="B6" s="2">
        <v>43834</v>
      </c>
      <c r="C6" s="2">
        <v>43847</v>
      </c>
      <c r="D6" s="3">
        <f t="shared" si="2"/>
        <v>13</v>
      </c>
      <c r="E6" s="12">
        <v>6.1999999999999975</v>
      </c>
      <c r="F6" s="21">
        <v>5.93</v>
      </c>
      <c r="G6" s="7">
        <v>5.4</v>
      </c>
      <c r="H6" s="22">
        <v>5.557500000000001</v>
      </c>
      <c r="I6" s="53">
        <v>21.5</v>
      </c>
      <c r="J6" s="31">
        <v>11.4</v>
      </c>
      <c r="K6" s="54">
        <v>14.355</v>
      </c>
      <c r="L6" s="39">
        <v>4.9513888888888999</v>
      </c>
      <c r="M6" s="40">
        <v>-0.35277777777776997</v>
      </c>
      <c r="N6" s="41">
        <v>1.9861904761904758</v>
      </c>
      <c r="O6" s="61">
        <v>4.2</v>
      </c>
      <c r="P6" s="62">
        <v>0</v>
      </c>
      <c r="Q6" s="62">
        <v>0.39571428571428563</v>
      </c>
      <c r="R6" s="63">
        <v>5.5399999999999991</v>
      </c>
      <c r="S6" s="39">
        <v>1.7390972222222001</v>
      </c>
      <c r="T6" s="40">
        <v>-7.0768750000000002</v>
      </c>
      <c r="U6" s="41">
        <v>-3.1330853174603237</v>
      </c>
      <c r="V6" s="70">
        <v>1003.0339583333</v>
      </c>
      <c r="W6" s="5">
        <v>991.56381944445002</v>
      </c>
      <c r="X6" s="19">
        <v>998.01485615078639</v>
      </c>
      <c r="Y6" s="61">
        <v>80.766944444445002</v>
      </c>
      <c r="Z6" s="62">
        <v>61.024444444444001</v>
      </c>
      <c r="AA6" s="62">
        <v>69.503814484127147</v>
      </c>
      <c r="AB6" s="63">
        <v>973.05340277778009</v>
      </c>
      <c r="AC6" s="77">
        <v>0.22500000000000001</v>
      </c>
      <c r="AD6" s="78">
        <v>3.15E-2</v>
      </c>
      <c r="AE6" s="78">
        <v>0.13242857142857142</v>
      </c>
      <c r="AF6" s="79">
        <v>1.8540000000000001</v>
      </c>
      <c r="AG6" s="77">
        <v>7.0999999999999994E-2</v>
      </c>
      <c r="AH6" s="78">
        <v>2.7E-2</v>
      </c>
      <c r="AI6" s="78">
        <v>5.4857142857142854E-2</v>
      </c>
      <c r="AJ6" s="79">
        <v>0.76800000000000002</v>
      </c>
      <c r="AK6" s="77">
        <v>0.374</v>
      </c>
      <c r="AL6" s="78">
        <v>6.3E-2</v>
      </c>
      <c r="AM6" s="78">
        <v>0.21721428571428572</v>
      </c>
      <c r="AN6" s="79">
        <v>3.0409999999999999</v>
      </c>
      <c r="AO6" s="77">
        <v>0.19800000000000001</v>
      </c>
      <c r="AP6" s="78">
        <v>2.4E-2</v>
      </c>
      <c r="AQ6" s="78">
        <v>0.10592857142857143</v>
      </c>
      <c r="AR6" s="79">
        <v>1.4830000000000001</v>
      </c>
      <c r="AS6" s="77">
        <v>1.726</v>
      </c>
      <c r="AT6" s="78">
        <v>0.502</v>
      </c>
      <c r="AU6" s="78">
        <v>1.1236428571428572</v>
      </c>
      <c r="AV6" s="79">
        <v>15.731</v>
      </c>
      <c r="AW6" s="77">
        <v>2.169</v>
      </c>
      <c r="AX6" s="78">
        <v>0.70199999999999996</v>
      </c>
      <c r="AY6" s="78">
        <v>1.5313571428571429</v>
      </c>
      <c r="AZ6" s="79">
        <v>21.439</v>
      </c>
      <c r="BA6" s="86">
        <v>4.5999999999999999E-3</v>
      </c>
      <c r="BB6" s="87">
        <v>2.9999999999999997E-4</v>
      </c>
      <c r="BC6" s="87">
        <v>2.0285714285714286E-3</v>
      </c>
      <c r="BD6" s="88">
        <v>2.8399999999999998E-2</v>
      </c>
      <c r="BE6" s="86">
        <v>8.5000000000000006E-2</v>
      </c>
      <c r="BF6" s="87">
        <v>2.4E-2</v>
      </c>
      <c r="BG6" s="87">
        <v>5.5583333333333339E-2</v>
      </c>
      <c r="BH6" s="88">
        <v>0.66700000000000004</v>
      </c>
      <c r="BI6" s="86">
        <v>0.103110625</v>
      </c>
      <c r="BJ6" s="87">
        <v>1.3404100069493E-2</v>
      </c>
      <c r="BK6" s="87">
        <v>5.9283112997341715E-2</v>
      </c>
      <c r="BL6" s="87">
        <v>0.82996358196278397</v>
      </c>
      <c r="BM6" s="18">
        <v>9.951072916666665E-5</v>
      </c>
      <c r="BN6" s="4">
        <v>1.187954861111111E-5</v>
      </c>
      <c r="BO6" s="4">
        <v>5.395738095238096E-5</v>
      </c>
      <c r="BP6" s="20">
        <v>7.5540333333333346E-4</v>
      </c>
      <c r="BQ6" s="18">
        <v>8.6300000000000005E-4</v>
      </c>
      <c r="BR6" s="4">
        <v>2.5099999999999998E-4</v>
      </c>
      <c r="BS6" s="4">
        <v>5.6201928571428575E-4</v>
      </c>
      <c r="BT6" s="20">
        <v>7.8682700000000001E-3</v>
      </c>
      <c r="BU6" s="18">
        <v>1.0828851388888889E-3</v>
      </c>
      <c r="BV6" s="4">
        <v>3.4776510416666665E-4</v>
      </c>
      <c r="BW6" s="4">
        <v>7.6411202876984128E-4</v>
      </c>
      <c r="BX6" s="20">
        <v>1.0697568402777777E-2</v>
      </c>
      <c r="BY6" s="18">
        <v>5.0298159722219997E-4</v>
      </c>
      <c r="BZ6" s="4">
        <v>4.9653190972222499E-4</v>
      </c>
      <c r="CA6" s="4">
        <v>5.0002171378967896E-4</v>
      </c>
      <c r="CB6" s="20">
        <v>7.0003039930555053E-3</v>
      </c>
      <c r="CC6" s="18">
        <v>1.05380889506602E-4</v>
      </c>
      <c r="CD6" s="4">
        <v>6.7020500347464999E-6</v>
      </c>
      <c r="CE6" s="4">
        <v>6.424869935581371E-5</v>
      </c>
      <c r="CF6" s="20">
        <v>8.9948179098139187E-4</v>
      </c>
      <c r="CG6" s="26" t="s">
        <v>28</v>
      </c>
      <c r="CH6" s="25" t="s">
        <v>28</v>
      </c>
      <c r="CI6" s="25" t="s">
        <v>28</v>
      </c>
      <c r="CJ6" s="27" t="s">
        <v>28</v>
      </c>
      <c r="CK6" s="26" t="s">
        <v>28</v>
      </c>
      <c r="CL6" s="25" t="s">
        <v>28</v>
      </c>
      <c r="CM6" s="25" t="s">
        <v>28</v>
      </c>
      <c r="CN6" s="27" t="s">
        <v>28</v>
      </c>
      <c r="CO6" s="18">
        <v>9.0000000000000007E-7</v>
      </c>
      <c r="CP6" s="4">
        <v>9.0000000000000007E-7</v>
      </c>
      <c r="CQ6" s="4">
        <v>9.0000000000000017E-7</v>
      </c>
      <c r="CR6" s="20">
        <v>6.3000000000000007E-6</v>
      </c>
      <c r="CS6" s="26" t="s">
        <v>28</v>
      </c>
      <c r="CT6" s="25" t="s">
        <v>28</v>
      </c>
      <c r="CU6" s="25" t="s">
        <v>28</v>
      </c>
      <c r="CV6" s="27" t="s">
        <v>28</v>
      </c>
      <c r="CW6" s="26" t="s">
        <v>28</v>
      </c>
      <c r="CX6" s="25" t="s">
        <v>28</v>
      </c>
      <c r="CY6" s="25" t="s">
        <v>28</v>
      </c>
      <c r="CZ6" s="27" t="s">
        <v>28</v>
      </c>
      <c r="DA6" s="26" t="s">
        <v>28</v>
      </c>
      <c r="DB6" s="25" t="s">
        <v>28</v>
      </c>
      <c r="DC6" s="25" t="s">
        <v>28</v>
      </c>
      <c r="DD6" s="27" t="s">
        <v>28</v>
      </c>
      <c r="DE6" s="18">
        <v>2.2100000000000002E-2</v>
      </c>
      <c r="DF6" s="4">
        <v>1.04E-2</v>
      </c>
      <c r="DG6" s="4">
        <v>1.5128571428571429E-2</v>
      </c>
      <c r="DH6" s="20">
        <v>0.21179999999999999</v>
      </c>
      <c r="DI6" s="86">
        <f t="shared" si="3"/>
        <v>2.4327106249999999</v>
      </c>
      <c r="DJ6" s="87">
        <f t="shared" si="4"/>
        <v>0.61020410006949299</v>
      </c>
      <c r="DK6" s="87">
        <f t="shared" si="5"/>
        <v>1.5345973987116275</v>
      </c>
      <c r="DL6" s="88">
        <f t="shared" si="6"/>
        <v>21.484363581962782</v>
      </c>
      <c r="DM6" s="92" t="s">
        <v>28</v>
      </c>
      <c r="DN6" s="93" t="s">
        <v>28</v>
      </c>
      <c r="DO6" s="93" t="s">
        <v>28</v>
      </c>
      <c r="DP6" s="94" t="s">
        <v>28</v>
      </c>
      <c r="DQ6" s="92" t="s">
        <v>28</v>
      </c>
      <c r="DR6" s="93" t="s">
        <v>28</v>
      </c>
      <c r="DS6" s="93" t="s">
        <v>28</v>
      </c>
      <c r="DT6" s="94" t="s">
        <v>28</v>
      </c>
      <c r="DU6" s="101" t="s">
        <v>28</v>
      </c>
      <c r="DV6" s="102" t="s">
        <v>28</v>
      </c>
      <c r="DW6" s="102" t="s">
        <v>28</v>
      </c>
      <c r="DX6" s="103" t="s">
        <v>28</v>
      </c>
      <c r="DY6" s="101" t="s">
        <v>28</v>
      </c>
      <c r="DZ6" s="102" t="s">
        <v>28</v>
      </c>
      <c r="EA6" s="102" t="s">
        <v>28</v>
      </c>
      <c r="EB6" s="103" t="s">
        <v>28</v>
      </c>
      <c r="EC6" s="104">
        <f t="shared" si="7"/>
        <v>2.4327106249999999</v>
      </c>
      <c r="ED6" s="105">
        <f t="shared" si="8"/>
        <v>0.61020410006949299</v>
      </c>
      <c r="EE6" s="105">
        <f t="shared" si="9"/>
        <v>1.5345973987116275</v>
      </c>
      <c r="EF6" s="106">
        <f t="shared" si="10"/>
        <v>21.484363581962782</v>
      </c>
      <c r="EG6" s="32">
        <f t="shared" si="1"/>
        <v>28.858197155093823</v>
      </c>
    </row>
    <row r="7" spans="1:137" x14ac:dyDescent="0.25">
      <c r="A7" s="23">
        <v>5</v>
      </c>
      <c r="B7" s="2">
        <v>43848</v>
      </c>
      <c r="C7" s="2">
        <v>43860</v>
      </c>
      <c r="D7" s="3">
        <f t="shared" si="2"/>
        <v>12</v>
      </c>
      <c r="E7" s="12">
        <v>8.8000000000000025</v>
      </c>
      <c r="F7" s="21">
        <v>5.8</v>
      </c>
      <c r="G7" s="7">
        <v>5.32</v>
      </c>
      <c r="H7" s="22">
        <v>5.4134999999999991</v>
      </c>
      <c r="I7" s="53">
        <v>19.399999999999999</v>
      </c>
      <c r="J7" s="31">
        <v>10.6</v>
      </c>
      <c r="K7" s="54">
        <v>13.9</v>
      </c>
      <c r="L7" s="39">
        <v>7.4781250000000004</v>
      </c>
      <c r="M7" s="40">
        <v>-0.80722222222221995</v>
      </c>
      <c r="N7" s="41">
        <v>1.8221367521367524</v>
      </c>
      <c r="O7" s="61">
        <v>1.07</v>
      </c>
      <c r="P7" s="62">
        <v>0</v>
      </c>
      <c r="Q7" s="62">
        <v>0.14846153846153848</v>
      </c>
      <c r="R7" s="63">
        <v>1.9300000000000002</v>
      </c>
      <c r="S7" s="39">
        <v>1.7245138888889</v>
      </c>
      <c r="T7" s="40">
        <v>-6.4515972222222002</v>
      </c>
      <c r="U7" s="41">
        <v>-3.7032264957264927</v>
      </c>
      <c r="V7" s="70">
        <v>1015.8554166667</v>
      </c>
      <c r="W7" s="5">
        <v>976.10131944444004</v>
      </c>
      <c r="X7" s="19">
        <v>994.20571047009378</v>
      </c>
      <c r="Y7" s="61">
        <v>76.185625000000002</v>
      </c>
      <c r="Z7" s="62">
        <v>57.046041666666</v>
      </c>
      <c r="AA7" s="62">
        <v>67.33225961538453</v>
      </c>
      <c r="AB7" s="63">
        <v>875.3193749999989</v>
      </c>
      <c r="AC7" s="77">
        <v>0.25950000000000001</v>
      </c>
      <c r="AD7" s="78">
        <v>5.7000000000000002E-2</v>
      </c>
      <c r="AE7" s="78">
        <v>0.12546153846153846</v>
      </c>
      <c r="AF7" s="79">
        <v>1.631</v>
      </c>
      <c r="AG7" s="77">
        <v>7.8E-2</v>
      </c>
      <c r="AH7" s="78">
        <v>4.2000000000000003E-2</v>
      </c>
      <c r="AI7" s="78">
        <v>5.5846153846153844E-2</v>
      </c>
      <c r="AJ7" s="79">
        <v>0.72599999999999998</v>
      </c>
      <c r="AK7" s="77">
        <v>0.44500000000000001</v>
      </c>
      <c r="AL7" s="78">
        <v>0.1</v>
      </c>
      <c r="AM7" s="78">
        <v>0.20338461538461539</v>
      </c>
      <c r="AN7" s="79">
        <v>2.6440000000000001</v>
      </c>
      <c r="AO7" s="77">
        <v>0.24</v>
      </c>
      <c r="AP7" s="78">
        <v>3.7999999999999999E-2</v>
      </c>
      <c r="AQ7" s="78">
        <v>9.6153846153846159E-2</v>
      </c>
      <c r="AR7" s="79">
        <v>1.25</v>
      </c>
      <c r="AS7" s="77">
        <v>1.9239999999999999</v>
      </c>
      <c r="AT7" s="78">
        <v>0.66400000000000003</v>
      </c>
      <c r="AU7" s="78">
        <v>1.0984615384615386</v>
      </c>
      <c r="AV7" s="79">
        <v>14.28</v>
      </c>
      <c r="AW7" s="77">
        <v>2.2999999999999998</v>
      </c>
      <c r="AX7" s="78">
        <v>0.88900000000000001</v>
      </c>
      <c r="AY7" s="78">
        <v>1.3929230769230769</v>
      </c>
      <c r="AZ7" s="79">
        <v>18.108000000000001</v>
      </c>
      <c r="BA7" s="86">
        <v>4.5999999999999999E-3</v>
      </c>
      <c r="BB7" s="87">
        <v>2.9999999999999997E-4</v>
      </c>
      <c r="BC7" s="87">
        <v>1.7538461538461538E-3</v>
      </c>
      <c r="BD7" s="88">
        <v>2.2800000000000001E-2</v>
      </c>
      <c r="BE7" s="86">
        <v>7.6999999999999999E-2</v>
      </c>
      <c r="BF7" s="87">
        <v>1.4E-2</v>
      </c>
      <c r="BG7" s="87">
        <v>4.7538461538461543E-2</v>
      </c>
      <c r="BH7" s="88">
        <v>0.61799999999999999</v>
      </c>
      <c r="BI7" s="86">
        <v>9.5102500000000006E-2</v>
      </c>
      <c r="BJ7" s="87">
        <v>9.6163307852674997E-3</v>
      </c>
      <c r="BK7" s="87">
        <v>4.8102096181316639E-2</v>
      </c>
      <c r="BL7" s="87">
        <v>0.62532725035711634</v>
      </c>
      <c r="BM7" s="18">
        <v>1.2176694444444444E-4</v>
      </c>
      <c r="BN7" s="4">
        <v>2.0837152777777798E-5</v>
      </c>
      <c r="BO7" s="4">
        <v>4.898799145299146E-5</v>
      </c>
      <c r="BP7" s="20">
        <v>6.3684388888888893E-4</v>
      </c>
      <c r="BQ7" s="18">
        <v>9.6201499999999998E-4</v>
      </c>
      <c r="BR7" s="4">
        <v>3.323E-4</v>
      </c>
      <c r="BS7" s="4">
        <v>5.4930500000000004E-4</v>
      </c>
      <c r="BT7" s="20">
        <v>7.140965E-3</v>
      </c>
      <c r="BU7" s="18">
        <v>1.1478615972222222E-3</v>
      </c>
      <c r="BV7" s="4">
        <v>4.4451315972222221E-4</v>
      </c>
      <c r="BW7" s="4">
        <v>6.9460992521367532E-4</v>
      </c>
      <c r="BX7" s="20">
        <v>9.0299290277777774E-3</v>
      </c>
      <c r="BY7" s="18">
        <v>5.0882770833334998E-4</v>
      </c>
      <c r="BZ7" s="4">
        <v>4.8929829861111E-4</v>
      </c>
      <c r="CA7" s="4">
        <v>4.9797977831196995E-4</v>
      </c>
      <c r="CB7" s="20">
        <v>6.4737371180556089E-3</v>
      </c>
      <c r="CC7" s="18">
        <v>9.9955628908964499E-5</v>
      </c>
      <c r="CD7" s="4">
        <v>2.28568797776235E-5</v>
      </c>
      <c r="CE7" s="4">
        <v>5.8012586552196793E-5</v>
      </c>
      <c r="CF7" s="20">
        <v>7.5416362517855831E-4</v>
      </c>
      <c r="CG7" s="26" t="s">
        <v>28</v>
      </c>
      <c r="CH7" s="25" t="s">
        <v>28</v>
      </c>
      <c r="CI7" s="25" t="s">
        <v>28</v>
      </c>
      <c r="CJ7" s="27" t="s">
        <v>28</v>
      </c>
      <c r="CK7" s="26" t="s">
        <v>28</v>
      </c>
      <c r="CL7" s="25" t="s">
        <v>28</v>
      </c>
      <c r="CM7" s="25" t="s">
        <v>28</v>
      </c>
      <c r="CN7" s="27" t="s">
        <v>28</v>
      </c>
      <c r="CO7" s="18">
        <v>8.0000000000000007E-7</v>
      </c>
      <c r="CP7" s="4">
        <v>5.9999999999999997E-7</v>
      </c>
      <c r="CQ7" s="4">
        <v>7.2727272727272711E-7</v>
      </c>
      <c r="CR7" s="20">
        <v>7.9999999999999979E-6</v>
      </c>
      <c r="CS7" s="18">
        <v>3.0000000000000001E-6</v>
      </c>
      <c r="CT7" s="4">
        <v>3.0000000000000001E-6</v>
      </c>
      <c r="CU7" s="4">
        <v>3.0000000000000001E-6</v>
      </c>
      <c r="CV7" s="20">
        <v>1.2E-5</v>
      </c>
      <c r="CW7" s="26" t="s">
        <v>28</v>
      </c>
      <c r="CX7" s="25" t="s">
        <v>28</v>
      </c>
      <c r="CY7" s="25" t="s">
        <v>28</v>
      </c>
      <c r="CZ7" s="27" t="s">
        <v>28</v>
      </c>
      <c r="DA7" s="26" t="s">
        <v>28</v>
      </c>
      <c r="DB7" s="25" t="s">
        <v>28</v>
      </c>
      <c r="DC7" s="25" t="s">
        <v>28</v>
      </c>
      <c r="DD7" s="27" t="s">
        <v>28</v>
      </c>
      <c r="DE7" s="18">
        <v>2.2100000000000002E-2</v>
      </c>
      <c r="DF7" s="4">
        <v>9.1999999999999998E-3</v>
      </c>
      <c r="DG7" s="4">
        <v>1.1184615384615387E-2</v>
      </c>
      <c r="DH7" s="20">
        <v>0.1454</v>
      </c>
      <c r="DI7" s="86">
        <f t="shared" si="3"/>
        <v>2.7282024999999996</v>
      </c>
      <c r="DJ7" s="87">
        <f t="shared" si="4"/>
        <v>0.8309163307852675</v>
      </c>
      <c r="DK7" s="87">
        <f t="shared" si="5"/>
        <v>1.4771636346428552</v>
      </c>
      <c r="DL7" s="88">
        <f t="shared" si="6"/>
        <v>19.203127250357117</v>
      </c>
      <c r="DM7" s="92" t="s">
        <v>28</v>
      </c>
      <c r="DN7" s="93" t="s">
        <v>28</v>
      </c>
      <c r="DO7" s="93" t="s">
        <v>28</v>
      </c>
      <c r="DP7" s="94" t="s">
        <v>28</v>
      </c>
      <c r="DQ7" s="92" t="s">
        <v>28</v>
      </c>
      <c r="DR7" s="93" t="s">
        <v>28</v>
      </c>
      <c r="DS7" s="93" t="s">
        <v>28</v>
      </c>
      <c r="DT7" s="94" t="s">
        <v>28</v>
      </c>
      <c r="DU7" s="101" t="s">
        <v>28</v>
      </c>
      <c r="DV7" s="102" t="s">
        <v>28</v>
      </c>
      <c r="DW7" s="102" t="s">
        <v>28</v>
      </c>
      <c r="DX7" s="103" t="s">
        <v>28</v>
      </c>
      <c r="DY7" s="101" t="s">
        <v>28</v>
      </c>
      <c r="DZ7" s="102" t="s">
        <v>28</v>
      </c>
      <c r="EA7" s="102" t="s">
        <v>28</v>
      </c>
      <c r="EB7" s="103" t="s">
        <v>28</v>
      </c>
      <c r="EC7" s="104">
        <f t="shared" si="7"/>
        <v>2.7282024999999996</v>
      </c>
      <c r="ED7" s="105">
        <f t="shared" si="8"/>
        <v>0.8309163307852675</v>
      </c>
      <c r="EE7" s="105">
        <f t="shared" si="9"/>
        <v>1.4771636346428552</v>
      </c>
      <c r="EF7" s="106">
        <f t="shared" si="10"/>
        <v>19.203127250357117</v>
      </c>
      <c r="EG7" s="32">
        <f t="shared" si="1"/>
        <v>45.825869324676532</v>
      </c>
    </row>
    <row r="8" spans="1:137" x14ac:dyDescent="0.25">
      <c r="A8" s="23">
        <v>6</v>
      </c>
      <c r="B8" s="2">
        <v>43861</v>
      </c>
      <c r="C8" s="2">
        <v>43875</v>
      </c>
      <c r="D8" s="3">
        <f t="shared" si="2"/>
        <v>14</v>
      </c>
      <c r="E8" s="12">
        <v>10.300000000000013</v>
      </c>
      <c r="F8" s="21">
        <v>6.14</v>
      </c>
      <c r="G8" s="7">
        <v>5.72</v>
      </c>
      <c r="H8" s="22">
        <v>5.8500000000000014</v>
      </c>
      <c r="I8" s="53">
        <v>20.5</v>
      </c>
      <c r="J8" s="31">
        <v>11.7</v>
      </c>
      <c r="K8" s="54">
        <v>14.384999999999996</v>
      </c>
      <c r="L8" s="39">
        <v>11.366597222222</v>
      </c>
      <c r="M8" s="40">
        <v>0.31819444444444001</v>
      </c>
      <c r="N8" s="41">
        <v>4.374564814814816</v>
      </c>
      <c r="O8" s="61">
        <v>14.7</v>
      </c>
      <c r="P8" s="62">
        <v>0</v>
      </c>
      <c r="Q8" s="62">
        <v>1.7079999999999997</v>
      </c>
      <c r="R8" s="63">
        <v>25.619999999999997</v>
      </c>
      <c r="S8" s="39">
        <v>3.4597916666666002</v>
      </c>
      <c r="T8" s="40">
        <v>-7.6825694444444004</v>
      </c>
      <c r="U8" s="41">
        <v>-2.668865740740749</v>
      </c>
      <c r="V8" s="70">
        <v>1001.0117361111</v>
      </c>
      <c r="W8" s="5">
        <v>972.45624999999995</v>
      </c>
      <c r="X8" s="19">
        <v>986.72651851851799</v>
      </c>
      <c r="Y8" s="61">
        <v>76.120486111111006</v>
      </c>
      <c r="Z8" s="62">
        <v>47.925069444443999</v>
      </c>
      <c r="AA8" s="62">
        <v>61.335134259259199</v>
      </c>
      <c r="AB8" s="63">
        <v>920.02701388888795</v>
      </c>
      <c r="AC8" s="77">
        <v>0.16300000000000001</v>
      </c>
      <c r="AD8" s="78">
        <v>0.04</v>
      </c>
      <c r="AE8" s="78">
        <v>8.4933333333333333E-2</v>
      </c>
      <c r="AF8" s="79">
        <v>1.274</v>
      </c>
      <c r="AG8" s="77">
        <v>7.0000000000000007E-2</v>
      </c>
      <c r="AH8" s="78">
        <v>3.3000000000000002E-2</v>
      </c>
      <c r="AI8" s="78">
        <v>5.1333333333333335E-2</v>
      </c>
      <c r="AJ8" s="79">
        <v>0.77</v>
      </c>
      <c r="AK8" s="77">
        <v>0.255</v>
      </c>
      <c r="AL8" s="78">
        <v>7.0000000000000007E-2</v>
      </c>
      <c r="AM8" s="78">
        <v>0.15046666666666667</v>
      </c>
      <c r="AN8" s="79">
        <v>2.2570000000000001</v>
      </c>
      <c r="AO8" s="77">
        <v>0.122</v>
      </c>
      <c r="AP8" s="78">
        <v>2.4E-2</v>
      </c>
      <c r="AQ8" s="78">
        <v>6.4666666666666678E-2</v>
      </c>
      <c r="AR8" s="79">
        <v>0.97</v>
      </c>
      <c r="AS8" s="77">
        <v>1.4339999999999999</v>
      </c>
      <c r="AT8" s="78">
        <v>0.42499999999999999</v>
      </c>
      <c r="AU8" s="78">
        <v>0.72620000000000007</v>
      </c>
      <c r="AV8" s="79">
        <v>10.893000000000001</v>
      </c>
      <c r="AW8" s="77">
        <v>1.867</v>
      </c>
      <c r="AX8" s="78">
        <v>0.54100000000000004</v>
      </c>
      <c r="AY8" s="78">
        <v>1.0134666666666667</v>
      </c>
      <c r="AZ8" s="79">
        <v>15.202</v>
      </c>
      <c r="BA8" s="86">
        <v>3.5999999999999999E-3</v>
      </c>
      <c r="BB8" s="87">
        <v>2.9999999999999997E-4</v>
      </c>
      <c r="BC8" s="87">
        <v>7.4666666666666675E-4</v>
      </c>
      <c r="BD8" s="88">
        <v>1.1200000000000002E-2</v>
      </c>
      <c r="BE8" s="86">
        <v>7.0999999999999994E-2</v>
      </c>
      <c r="BF8" s="87">
        <v>8.0000000000000002E-3</v>
      </c>
      <c r="BG8" s="87">
        <v>2.0785714285714286E-2</v>
      </c>
      <c r="BH8" s="88">
        <v>0.29099999999999998</v>
      </c>
      <c r="BI8" s="86">
        <v>8.9508408617094998E-2</v>
      </c>
      <c r="BJ8" s="87">
        <v>4.2536805555555999E-3</v>
      </c>
      <c r="BK8" s="87">
        <v>2.1668863514400404E-2</v>
      </c>
      <c r="BL8" s="87">
        <v>0.32503295271600602</v>
      </c>
      <c r="BM8" s="18">
        <v>6.4622673611111097E-5</v>
      </c>
      <c r="BN8" s="4">
        <v>1.50665972222222E-5</v>
      </c>
      <c r="BO8" s="4">
        <v>3.4520615740740738E-5</v>
      </c>
      <c r="BP8" s="20">
        <v>5.1780923611111107E-4</v>
      </c>
      <c r="BQ8" s="18">
        <v>7.1803999999999998E-4</v>
      </c>
      <c r="BR8" s="4">
        <v>2.1251499999999998E-4</v>
      </c>
      <c r="BS8" s="4">
        <v>3.6395399999999999E-4</v>
      </c>
      <c r="BT8" s="20">
        <v>5.4593100000000002E-3</v>
      </c>
      <c r="BU8" s="18">
        <v>9.3254843749999994E-4</v>
      </c>
      <c r="BV8" s="4">
        <v>2.6739430555555548E-4</v>
      </c>
      <c r="BW8" s="4">
        <v>5.0539890046296298E-4</v>
      </c>
      <c r="BX8" s="20">
        <v>7.5809835069444442E-3</v>
      </c>
      <c r="BY8" s="18">
        <v>5.0080586805555008E-4</v>
      </c>
      <c r="BZ8" s="4">
        <v>4.86528125E-4</v>
      </c>
      <c r="CA8" s="4">
        <v>4.9373659259259234E-4</v>
      </c>
      <c r="CB8" s="20">
        <v>7.4060488888888845E-3</v>
      </c>
      <c r="CC8" s="18">
        <v>8.2754204308547498E-5</v>
      </c>
      <c r="CD8" s="4">
        <v>9.4447222222219988E-6</v>
      </c>
      <c r="CE8" s="4">
        <v>2.8634431757200193E-5</v>
      </c>
      <c r="CF8" s="20">
        <v>4.2951647635800286E-4</v>
      </c>
      <c r="CG8" s="18">
        <v>3.0000000000000001E-6</v>
      </c>
      <c r="CH8" s="4">
        <v>3.0000000000000001E-6</v>
      </c>
      <c r="CI8" s="4">
        <v>3.0000000000000001E-6</v>
      </c>
      <c r="CJ8" s="20">
        <v>1.5E-5</v>
      </c>
      <c r="CK8" s="18">
        <v>2.7E-6</v>
      </c>
      <c r="CL8" s="4">
        <v>1.7E-6</v>
      </c>
      <c r="CM8" s="4">
        <v>2.2833333333333328E-6</v>
      </c>
      <c r="CN8" s="20">
        <v>2.7399999999999995E-5</v>
      </c>
      <c r="CO8" s="18">
        <v>5.9999999999999997E-7</v>
      </c>
      <c r="CP8" s="4">
        <v>2.9999999999999999E-7</v>
      </c>
      <c r="CQ8" s="4">
        <v>4.5333333333333326E-7</v>
      </c>
      <c r="CR8" s="20">
        <v>6.7999999999999993E-6</v>
      </c>
      <c r="CS8" s="18">
        <v>3.0000000000000001E-6</v>
      </c>
      <c r="CT8" s="4">
        <v>1.5E-6</v>
      </c>
      <c r="CU8" s="4">
        <v>2.2666666666666664E-6</v>
      </c>
      <c r="CV8" s="20">
        <v>3.4E-5</v>
      </c>
      <c r="CW8" s="18">
        <v>4.5000000000000001E-6</v>
      </c>
      <c r="CX8" s="4">
        <v>4.5000000000000001E-6</v>
      </c>
      <c r="CY8" s="4">
        <v>4.5000000000000001E-6</v>
      </c>
      <c r="CZ8" s="20">
        <v>2.2500000000000001E-5</v>
      </c>
      <c r="DA8" s="18">
        <v>1.9999999999999999E-6</v>
      </c>
      <c r="DB8" s="4">
        <v>1.9999999999999999E-6</v>
      </c>
      <c r="DC8" s="4">
        <v>1.9999999999999999E-6</v>
      </c>
      <c r="DD8" s="20">
        <v>1.0000000000000001E-5</v>
      </c>
      <c r="DE8" s="18">
        <v>9.1999999999999998E-3</v>
      </c>
      <c r="DF8" s="4">
        <v>5.0999999999999995E-3</v>
      </c>
      <c r="DG8" s="4">
        <v>7.5533333333333303E-3</v>
      </c>
      <c r="DH8" s="20">
        <v>0.11329999999999996</v>
      </c>
      <c r="DI8" s="86">
        <f t="shared" si="3"/>
        <v>1.9451084086170949</v>
      </c>
      <c r="DJ8" s="87">
        <f t="shared" si="4"/>
        <v>0.53955368055555564</v>
      </c>
      <c r="DK8" s="87">
        <f t="shared" si="5"/>
        <v>0.98401553018106713</v>
      </c>
      <c r="DL8" s="88">
        <f t="shared" si="6"/>
        <v>14.760232952716008</v>
      </c>
      <c r="DM8" s="92" t="s">
        <v>28</v>
      </c>
      <c r="DN8" s="93" t="s">
        <v>28</v>
      </c>
      <c r="DO8" s="93" t="s">
        <v>28</v>
      </c>
      <c r="DP8" s="94" t="s">
        <v>28</v>
      </c>
      <c r="DQ8" s="92" t="s">
        <v>28</v>
      </c>
      <c r="DR8" s="93" t="s">
        <v>28</v>
      </c>
      <c r="DS8" s="93" t="s">
        <v>28</v>
      </c>
      <c r="DT8" s="94" t="s">
        <v>28</v>
      </c>
      <c r="DU8" s="101" t="s">
        <v>28</v>
      </c>
      <c r="DV8" s="102" t="s">
        <v>28</v>
      </c>
      <c r="DW8" s="102" t="s">
        <v>28</v>
      </c>
      <c r="DX8" s="103" t="s">
        <v>28</v>
      </c>
      <c r="DY8" s="101" t="s">
        <v>28</v>
      </c>
      <c r="DZ8" s="102" t="s">
        <v>28</v>
      </c>
      <c r="EA8" s="102" t="s">
        <v>28</v>
      </c>
      <c r="EB8" s="103" t="s">
        <v>28</v>
      </c>
      <c r="EC8" s="104">
        <f t="shared" si="7"/>
        <v>1.9451084086170949</v>
      </c>
      <c r="ED8" s="105">
        <f t="shared" si="8"/>
        <v>0.53955368055555564</v>
      </c>
      <c r="EE8" s="105">
        <f t="shared" si="9"/>
        <v>0.98401553018106713</v>
      </c>
      <c r="EF8" s="106">
        <f t="shared" si="10"/>
        <v>14.760232952716008</v>
      </c>
      <c r="EG8" s="32">
        <f t="shared" si="1"/>
        <v>69.78209648178165</v>
      </c>
    </row>
    <row r="9" spans="1:137" x14ac:dyDescent="0.25">
      <c r="A9" s="23">
        <v>7</v>
      </c>
      <c r="B9" s="2">
        <v>43845</v>
      </c>
      <c r="C9" s="2">
        <v>43889</v>
      </c>
      <c r="D9" s="3">
        <f t="shared" si="2"/>
        <v>44</v>
      </c>
      <c r="E9" s="12">
        <v>42.699999999999989</v>
      </c>
      <c r="F9" s="21">
        <v>6.83</v>
      </c>
      <c r="G9" s="7">
        <v>5.99</v>
      </c>
      <c r="H9" s="22">
        <v>6.3070000000000004</v>
      </c>
      <c r="I9" s="53">
        <v>19.8</v>
      </c>
      <c r="J9" s="31">
        <v>12</v>
      </c>
      <c r="K9" s="54">
        <v>13.868421052631579</v>
      </c>
      <c r="L9" s="39">
        <v>10.013055555556001</v>
      </c>
      <c r="M9" s="40">
        <v>2.1404861111111</v>
      </c>
      <c r="N9" s="41">
        <v>5.2524691358025102</v>
      </c>
      <c r="O9" s="61">
        <v>2.06</v>
      </c>
      <c r="P9" s="62">
        <v>0</v>
      </c>
      <c r="Q9" s="62">
        <v>0.3288888888888889</v>
      </c>
      <c r="R9" s="63">
        <v>2.96</v>
      </c>
      <c r="S9" s="39">
        <v>0.41513888888889</v>
      </c>
      <c r="T9" s="40">
        <v>-4.6298611111110999</v>
      </c>
      <c r="U9" s="41">
        <v>-2.4860339506172897</v>
      </c>
      <c r="V9" s="70">
        <v>993.91048611111</v>
      </c>
      <c r="W9" s="5">
        <v>975.69729166667003</v>
      </c>
      <c r="X9" s="19">
        <v>987.47988425925882</v>
      </c>
      <c r="Y9" s="61">
        <v>68.659930555554993</v>
      </c>
      <c r="Z9" s="62">
        <v>47.078125</v>
      </c>
      <c r="AA9" s="62">
        <v>59.034266975308441</v>
      </c>
      <c r="AB9" s="63">
        <v>531.308402777776</v>
      </c>
      <c r="AC9" s="77">
        <v>0.17100000000000001</v>
      </c>
      <c r="AD9" s="78">
        <v>5.2999999999999999E-2</v>
      </c>
      <c r="AE9" s="78">
        <v>0.10289285714285713</v>
      </c>
      <c r="AF9" s="79">
        <v>1.4404999999999999</v>
      </c>
      <c r="AG9" s="77">
        <v>8.5000000000000006E-2</v>
      </c>
      <c r="AH9" s="78">
        <v>0.04</v>
      </c>
      <c r="AI9" s="78">
        <v>5.8285714285714288E-2</v>
      </c>
      <c r="AJ9" s="79">
        <v>0.81599999999999995</v>
      </c>
      <c r="AK9" s="77">
        <v>0.30099999999999999</v>
      </c>
      <c r="AL9" s="78">
        <v>9.9000000000000005E-2</v>
      </c>
      <c r="AM9" s="78">
        <v>0.18171428571428572</v>
      </c>
      <c r="AN9" s="79">
        <v>2.544</v>
      </c>
      <c r="AO9" s="77">
        <v>0.14099999999999999</v>
      </c>
      <c r="AP9" s="78">
        <v>3.9E-2</v>
      </c>
      <c r="AQ9" s="78">
        <v>8.0428571428571433E-2</v>
      </c>
      <c r="AR9" s="79">
        <v>1.1259999999999999</v>
      </c>
      <c r="AS9" s="77">
        <v>1.363</v>
      </c>
      <c r="AT9" s="78">
        <v>0.56200000000000006</v>
      </c>
      <c r="AU9" s="78">
        <v>0.77507142857142852</v>
      </c>
      <c r="AV9" s="79">
        <v>10.851000000000001</v>
      </c>
      <c r="AW9" s="77">
        <v>1.591</v>
      </c>
      <c r="AX9" s="78">
        <v>0.79600000000000004</v>
      </c>
      <c r="AY9" s="78">
        <v>1.1185714285714288</v>
      </c>
      <c r="AZ9" s="79">
        <v>15.66</v>
      </c>
      <c r="BA9" s="86">
        <v>2.3E-3</v>
      </c>
      <c r="BB9" s="87">
        <v>2.9999999999999997E-4</v>
      </c>
      <c r="BC9" s="87">
        <v>7.9999999999999993E-4</v>
      </c>
      <c r="BD9" s="88">
        <v>1.12E-2</v>
      </c>
      <c r="BE9" s="86">
        <v>5.1999999999999998E-2</v>
      </c>
      <c r="BF9" s="87">
        <v>7.0000000000000001E-3</v>
      </c>
      <c r="BG9" s="87">
        <v>2.4071428571428573E-2</v>
      </c>
      <c r="BH9" s="88">
        <v>0.33700000000000002</v>
      </c>
      <c r="BI9" s="86">
        <v>5.1220000000000002E-2</v>
      </c>
      <c r="BJ9" s="87">
        <v>9.9097222222222E-3</v>
      </c>
      <c r="BK9" s="87">
        <v>2.3200386966043016E-2</v>
      </c>
      <c r="BL9" s="87">
        <v>0.20880348269438714</v>
      </c>
      <c r="BM9" s="18">
        <v>7.5006527777778003E-5</v>
      </c>
      <c r="BN9" s="4">
        <v>2.1912118055555548E-5</v>
      </c>
      <c r="BO9" s="4">
        <v>4.1902579365079376E-5</v>
      </c>
      <c r="BP9" s="20">
        <v>5.8663611111111128E-4</v>
      </c>
      <c r="BQ9" s="18">
        <v>6.8150999999999997E-4</v>
      </c>
      <c r="BR9" s="4">
        <v>2.8119000000000001E-4</v>
      </c>
      <c r="BS9" s="4">
        <v>3.8764142857142855E-4</v>
      </c>
      <c r="BT9" s="20">
        <v>5.4269799999999997E-3</v>
      </c>
      <c r="BU9" s="18">
        <v>7.9570756944444439E-4</v>
      </c>
      <c r="BV9" s="4">
        <v>3.9648062499999999E-4</v>
      </c>
      <c r="BW9" s="4">
        <v>5.5848663194444444E-4</v>
      </c>
      <c r="BX9" s="20">
        <v>7.8188128472222226E-3</v>
      </c>
      <c r="BY9" s="18">
        <v>4.9740524305555498E-4</v>
      </c>
      <c r="BZ9" s="4">
        <v>2.4999999999999999E-7</v>
      </c>
      <c r="CA9" s="4">
        <v>3.1780424851190456E-4</v>
      </c>
      <c r="CB9" s="20">
        <v>4.4492594791666644E-3</v>
      </c>
      <c r="CC9" s="18">
        <v>5.6279340277777995E-5</v>
      </c>
      <c r="CD9" s="4">
        <v>1.0954861111111099E-5</v>
      </c>
      <c r="CE9" s="4">
        <v>2.9100124381942404E-5</v>
      </c>
      <c r="CF9" s="20">
        <v>4.0740174134719365E-4</v>
      </c>
      <c r="CG9" s="18">
        <v>3.0000000000000001E-6</v>
      </c>
      <c r="CH9" s="4">
        <v>2.2000000000000001E-6</v>
      </c>
      <c r="CI9" s="4">
        <v>2.6642857142857145E-6</v>
      </c>
      <c r="CJ9" s="20">
        <v>3.7300000000000005E-5</v>
      </c>
      <c r="CK9" s="18">
        <v>1.7E-6</v>
      </c>
      <c r="CL9" s="4">
        <v>1.3E-6</v>
      </c>
      <c r="CM9" s="4">
        <v>1.4071428571428572E-6</v>
      </c>
      <c r="CN9" s="20">
        <v>1.9700000000000005E-5</v>
      </c>
      <c r="CO9" s="18">
        <v>2.9999999999999999E-7</v>
      </c>
      <c r="CP9" s="4">
        <v>2.0000000000000002E-7</v>
      </c>
      <c r="CQ9" s="4">
        <v>2.6428571428571433E-7</v>
      </c>
      <c r="CR9" s="20">
        <v>3.7000000000000006E-6</v>
      </c>
      <c r="CS9" s="18">
        <v>1.5E-6</v>
      </c>
      <c r="CT9" s="4">
        <v>1.3E-6</v>
      </c>
      <c r="CU9" s="4">
        <v>1.3285714285714289E-6</v>
      </c>
      <c r="CV9" s="20">
        <v>1.8600000000000005E-5</v>
      </c>
      <c r="CW9" s="18">
        <v>4.5000000000000001E-6</v>
      </c>
      <c r="CX9" s="4">
        <v>3.7000000000000002E-6</v>
      </c>
      <c r="CY9" s="4">
        <v>3.9142857142857148E-6</v>
      </c>
      <c r="CZ9" s="20">
        <v>5.4800000000000011E-5</v>
      </c>
      <c r="DA9" s="18">
        <v>1.9999999999999999E-6</v>
      </c>
      <c r="DB9" s="4">
        <v>1.7E-6</v>
      </c>
      <c r="DC9" s="4">
        <v>1.7928571428571427E-6</v>
      </c>
      <c r="DD9" s="20">
        <v>2.5099999999999997E-5</v>
      </c>
      <c r="DE9" s="18">
        <v>5.0999999999999995E-3</v>
      </c>
      <c r="DF9" s="4">
        <v>4.4999999999999997E-3</v>
      </c>
      <c r="DG9" s="4">
        <v>4.6857142857142852E-3</v>
      </c>
      <c r="DH9" s="20">
        <v>6.5599999999999992E-2</v>
      </c>
      <c r="DI9" s="86">
        <f t="shared" si="3"/>
        <v>1.88852</v>
      </c>
      <c r="DJ9" s="87">
        <f t="shared" si="4"/>
        <v>0.72420972222222224</v>
      </c>
      <c r="DK9" s="87">
        <f t="shared" si="5"/>
        <v>1.0836789583946145</v>
      </c>
      <c r="DL9" s="88">
        <f t="shared" si="6"/>
        <v>15.055503482694387</v>
      </c>
      <c r="DM9" s="95">
        <v>594.75799999999992</v>
      </c>
      <c r="DN9" s="96">
        <v>0</v>
      </c>
      <c r="DO9" s="96">
        <v>48.360347826086958</v>
      </c>
      <c r="DP9" s="97">
        <v>2224.576</v>
      </c>
      <c r="DQ9" s="95">
        <v>11.798</v>
      </c>
      <c r="DR9" s="96">
        <v>0</v>
      </c>
      <c r="DS9" s="96">
        <v>0.48278260869565215</v>
      </c>
      <c r="DT9" s="97">
        <v>22.207999999999998</v>
      </c>
      <c r="DU9" s="107">
        <f>DM9*3.5*10^(-3)</f>
        <v>2.0816529999999998</v>
      </c>
      <c r="DV9" s="108">
        <f t="shared" ref="DV9:DX9" si="11">DN9*3.5*10^(-3)</f>
        <v>0</v>
      </c>
      <c r="DW9" s="108">
        <f t="shared" si="11"/>
        <v>0.16926121739130434</v>
      </c>
      <c r="DX9" s="109">
        <f t="shared" si="11"/>
        <v>7.786016</v>
      </c>
      <c r="DY9" s="107">
        <f t="shared" ref="DY9:EB33" si="12">DQ9*0.04</f>
        <v>0.47192000000000001</v>
      </c>
      <c r="DZ9" s="108">
        <f t="shared" si="12"/>
        <v>0</v>
      </c>
      <c r="EA9" s="108">
        <f t="shared" si="12"/>
        <v>1.9311304347826085E-2</v>
      </c>
      <c r="EB9" s="109">
        <f t="shared" si="12"/>
        <v>0.88832</v>
      </c>
      <c r="EC9" s="104">
        <f t="shared" si="7"/>
        <v>4.4420929999999998</v>
      </c>
      <c r="ED9" s="105">
        <f t="shared" si="8"/>
        <v>0.72420972222222224</v>
      </c>
      <c r="EE9" s="105">
        <f t="shared" si="9"/>
        <v>1.272251480133745</v>
      </c>
      <c r="EF9" s="106">
        <f t="shared" si="10"/>
        <v>23.729839482694388</v>
      </c>
      <c r="EG9" s="33" t="s">
        <v>29</v>
      </c>
    </row>
    <row r="10" spans="1:137" x14ac:dyDescent="0.25">
      <c r="A10" s="23">
        <v>8</v>
      </c>
      <c r="B10" s="2">
        <v>43890</v>
      </c>
      <c r="C10" s="2">
        <v>43903</v>
      </c>
      <c r="D10" s="3">
        <f t="shared" si="2"/>
        <v>13</v>
      </c>
      <c r="E10" s="12">
        <v>20.300000000000011</v>
      </c>
      <c r="F10" s="21">
        <v>6.64</v>
      </c>
      <c r="G10" s="7">
        <v>6.31</v>
      </c>
      <c r="H10" s="22">
        <v>6.4770000000000012</v>
      </c>
      <c r="I10" s="53">
        <v>26.6</v>
      </c>
      <c r="J10" s="31">
        <v>1.6</v>
      </c>
      <c r="K10" s="54">
        <v>20.095000000000002</v>
      </c>
      <c r="L10" s="39">
        <v>11.758263888888999</v>
      </c>
      <c r="M10" s="40">
        <v>0.96636904761904996</v>
      </c>
      <c r="N10" s="41">
        <v>6.1942719780219733</v>
      </c>
      <c r="O10" s="61">
        <v>1.26</v>
      </c>
      <c r="P10" s="62">
        <v>0</v>
      </c>
      <c r="Q10" s="62">
        <v>0.37153846153846154</v>
      </c>
      <c r="R10" s="63">
        <v>4.83</v>
      </c>
      <c r="S10" s="39">
        <v>3.0017361111111001</v>
      </c>
      <c r="T10" s="40">
        <v>-8.2207638888889001</v>
      </c>
      <c r="U10" s="41">
        <v>-1.4956814713064792</v>
      </c>
      <c r="V10" s="70">
        <v>994.68909722221997</v>
      </c>
      <c r="W10" s="5">
        <v>971.04534722223002</v>
      </c>
      <c r="X10" s="19">
        <v>982.14713980464069</v>
      </c>
      <c r="Y10" s="61">
        <v>67.707291666667004</v>
      </c>
      <c r="Z10" s="62">
        <v>40.829374999999999</v>
      </c>
      <c r="AA10" s="62">
        <v>59.450881410256379</v>
      </c>
      <c r="AB10" s="63">
        <v>772.86145833333296</v>
      </c>
      <c r="AC10" s="77">
        <v>0.14849999999999999</v>
      </c>
      <c r="AD10" s="78">
        <v>5.3499999999999999E-2</v>
      </c>
      <c r="AE10" s="78">
        <v>0.10096428571428571</v>
      </c>
      <c r="AF10" s="79">
        <v>1.4135</v>
      </c>
      <c r="AG10" s="77">
        <v>8.2000000000000003E-2</v>
      </c>
      <c r="AH10" s="78">
        <v>0.04</v>
      </c>
      <c r="AI10" s="78">
        <v>6.0285714285714283E-2</v>
      </c>
      <c r="AJ10" s="79">
        <v>0.84399999999999997</v>
      </c>
      <c r="AK10" s="77">
        <v>0.27800000000000002</v>
      </c>
      <c r="AL10" s="78">
        <v>0.107</v>
      </c>
      <c r="AM10" s="78">
        <v>0.18242857142857141</v>
      </c>
      <c r="AN10" s="79">
        <v>2.5539999999999998</v>
      </c>
      <c r="AO10" s="77">
        <v>0.13500000000000001</v>
      </c>
      <c r="AP10" s="78">
        <v>4.2999999999999997E-2</v>
      </c>
      <c r="AQ10" s="78">
        <v>7.964285714285714E-2</v>
      </c>
      <c r="AR10" s="79">
        <v>1.115</v>
      </c>
      <c r="AS10" s="77">
        <v>1.089</v>
      </c>
      <c r="AT10" s="78">
        <v>0.47299999999999998</v>
      </c>
      <c r="AU10" s="78">
        <v>0.8016428571428571</v>
      </c>
      <c r="AV10" s="79">
        <v>11.223000000000001</v>
      </c>
      <c r="AW10" s="77">
        <v>1.6719999999999999</v>
      </c>
      <c r="AX10" s="78">
        <v>0.57199999999999995</v>
      </c>
      <c r="AY10" s="78">
        <v>1.1244285714285713</v>
      </c>
      <c r="AZ10" s="79">
        <v>15.742000000000001</v>
      </c>
      <c r="BA10" s="86">
        <v>1.6999999999999999E-3</v>
      </c>
      <c r="BB10" s="87">
        <v>2.0000000000000001E-4</v>
      </c>
      <c r="BC10" s="87">
        <v>8.428571428571427E-4</v>
      </c>
      <c r="BD10" s="88">
        <v>1.18E-2</v>
      </c>
      <c r="BE10" s="86">
        <v>4.4999999999999998E-2</v>
      </c>
      <c r="BF10" s="87">
        <v>1.0999999999999999E-2</v>
      </c>
      <c r="BG10" s="87">
        <v>2.2749999999999999E-2</v>
      </c>
      <c r="BH10" s="88">
        <v>0.27300000000000002</v>
      </c>
      <c r="BI10" s="86">
        <v>6.7508035714285999E-2</v>
      </c>
      <c r="BJ10" s="87">
        <v>7.1960416666666995E-3</v>
      </c>
      <c r="BK10" s="87">
        <v>2.4864763182970914E-2</v>
      </c>
      <c r="BL10" s="87">
        <v>0.3232419213786219</v>
      </c>
      <c r="BM10" s="18">
        <v>7.1510625000000008E-5</v>
      </c>
      <c r="BN10" s="4">
        <v>2.3588784722222202E-5</v>
      </c>
      <c r="BO10" s="4">
        <v>4.2697340561224486E-5</v>
      </c>
      <c r="BP10" s="20">
        <v>5.9776276785714272E-4</v>
      </c>
      <c r="BQ10" s="18">
        <v>5.4449999999999995E-4</v>
      </c>
      <c r="BR10" s="4">
        <v>2.365E-4</v>
      </c>
      <c r="BS10" s="4">
        <v>4.009939285714285E-4</v>
      </c>
      <c r="BT10" s="20">
        <v>5.6139149999999988E-3</v>
      </c>
      <c r="BU10" s="18">
        <v>8.3517076388888898E-4</v>
      </c>
      <c r="BV10" s="4">
        <v>2.8188961805555558E-4</v>
      </c>
      <c r="BW10" s="4">
        <v>5.6151986217403628E-4</v>
      </c>
      <c r="BX10" s="20">
        <v>7.8612780704365084E-3</v>
      </c>
      <c r="BY10" s="18">
        <v>4.9744454861110998E-4</v>
      </c>
      <c r="BZ10" s="4">
        <v>7.5000000000000002E-7</v>
      </c>
      <c r="CA10" s="4">
        <v>4.5641831490929752E-4</v>
      </c>
      <c r="CB10" s="20">
        <v>6.3898564087301653E-3</v>
      </c>
      <c r="CC10" s="18">
        <v>5.1254017857142998E-5</v>
      </c>
      <c r="CD10" s="4">
        <v>4.5917590027701003E-6</v>
      </c>
      <c r="CE10" s="4">
        <v>2.8937211477807929E-5</v>
      </c>
      <c r="CF10" s="20">
        <v>4.05120960689311E-4</v>
      </c>
      <c r="CG10" s="18">
        <v>3.1E-6</v>
      </c>
      <c r="CH10" s="4">
        <v>2.2000000000000001E-6</v>
      </c>
      <c r="CI10" s="4">
        <v>2.9000000000000002E-6</v>
      </c>
      <c r="CJ10" s="20">
        <v>2.6100000000000004E-5</v>
      </c>
      <c r="CK10" s="18">
        <v>2.1000000000000002E-6</v>
      </c>
      <c r="CL10" s="4">
        <v>1.3E-6</v>
      </c>
      <c r="CM10" s="4">
        <v>1.7357142857142859E-6</v>
      </c>
      <c r="CN10" s="20">
        <v>2.4300000000000005E-5</v>
      </c>
      <c r="CO10" s="18">
        <v>4.9999999999999998E-7</v>
      </c>
      <c r="CP10" s="4">
        <v>2.0000000000000002E-7</v>
      </c>
      <c r="CQ10" s="4">
        <v>4.071428571428571E-7</v>
      </c>
      <c r="CR10" s="20">
        <v>5.6999999999999996E-6</v>
      </c>
      <c r="CS10" s="18">
        <v>1.8999999999999998E-6</v>
      </c>
      <c r="CT10" s="4">
        <v>1.3E-6</v>
      </c>
      <c r="CU10" s="4">
        <v>1.6642857142857139E-6</v>
      </c>
      <c r="CV10" s="20">
        <v>2.3299999999999994E-5</v>
      </c>
      <c r="CW10" s="18">
        <v>5.5999999999999997E-6</v>
      </c>
      <c r="CX10" s="4">
        <v>3.7000000000000002E-6</v>
      </c>
      <c r="CY10" s="4">
        <v>4.8285714285714295E-6</v>
      </c>
      <c r="CZ10" s="20">
        <v>6.7600000000000003E-5</v>
      </c>
      <c r="DA10" s="18">
        <v>2.7E-6</v>
      </c>
      <c r="DB10" s="4">
        <v>1.7E-6</v>
      </c>
      <c r="DC10" s="4">
        <v>2.4571428571428569E-6</v>
      </c>
      <c r="DD10" s="20">
        <v>3.4399999999999996E-5</v>
      </c>
      <c r="DE10" s="18">
        <v>5.7000000000000002E-3</v>
      </c>
      <c r="DF10" s="4">
        <v>4.4999999999999997E-3</v>
      </c>
      <c r="DG10" s="4">
        <v>5.4285714285714293E-3</v>
      </c>
      <c r="DH10" s="20">
        <v>7.6000000000000012E-2</v>
      </c>
      <c r="DI10" s="86">
        <f t="shared" si="3"/>
        <v>1.584708035714286</v>
      </c>
      <c r="DJ10" s="87">
        <f t="shared" si="4"/>
        <v>0.64089604166666658</v>
      </c>
      <c r="DK10" s="87">
        <f t="shared" si="5"/>
        <v>1.1107433346115421</v>
      </c>
      <c r="DL10" s="88">
        <f t="shared" si="6"/>
        <v>15.525541921378622</v>
      </c>
      <c r="DM10" s="95">
        <v>614.88400000000001</v>
      </c>
      <c r="DN10" s="96">
        <v>18.044</v>
      </c>
      <c r="DO10" s="96">
        <v>228.28919999999991</v>
      </c>
      <c r="DP10" s="97">
        <v>3424.3379999999988</v>
      </c>
      <c r="DQ10" s="95">
        <v>13.186</v>
      </c>
      <c r="DR10" s="96">
        <v>0</v>
      </c>
      <c r="DS10" s="96">
        <v>2.4521333333333333</v>
      </c>
      <c r="DT10" s="97">
        <v>36.781999999999996</v>
      </c>
      <c r="DU10" s="107">
        <f t="shared" ref="DU10:DU22" si="13">DM10*3.5*10^(-3)</f>
        <v>2.152094</v>
      </c>
      <c r="DV10" s="108">
        <f t="shared" ref="DV10:DV22" si="14">DN10*3.5*10^(-3)</f>
        <v>6.3154000000000002E-2</v>
      </c>
      <c r="DW10" s="108">
        <f t="shared" ref="DW10:DW22" si="15">DO10*3.5*10^(-3)</f>
        <v>0.79901219999999973</v>
      </c>
      <c r="DX10" s="109">
        <f t="shared" ref="DX10:DX22" si="16">DP10*3.5*10^(-3)</f>
        <v>11.985182999999996</v>
      </c>
      <c r="DY10" s="107">
        <f t="shared" si="12"/>
        <v>0.52744000000000002</v>
      </c>
      <c r="DZ10" s="108">
        <f t="shared" si="12"/>
        <v>0</v>
      </c>
      <c r="EA10" s="108">
        <f t="shared" si="12"/>
        <v>9.808533333333333E-2</v>
      </c>
      <c r="EB10" s="109">
        <f t="shared" si="12"/>
        <v>1.4712799999999999</v>
      </c>
      <c r="EC10" s="104">
        <f t="shared" si="7"/>
        <v>4.2642420357142861</v>
      </c>
      <c r="ED10" s="105">
        <f t="shared" si="8"/>
        <v>0.70405004166666663</v>
      </c>
      <c r="EE10" s="105">
        <f t="shared" si="9"/>
        <v>2.0078408679448749</v>
      </c>
      <c r="EF10" s="106">
        <f t="shared" si="10"/>
        <v>28.982004921378618</v>
      </c>
      <c r="EG10" s="32">
        <f>E10/EF10*100</f>
        <v>70.043463366558484</v>
      </c>
    </row>
    <row r="11" spans="1:137" x14ac:dyDescent="0.25">
      <c r="A11" s="23">
        <v>9</v>
      </c>
      <c r="B11" s="2">
        <v>43904</v>
      </c>
      <c r="C11" s="2">
        <v>43958</v>
      </c>
      <c r="D11" s="3">
        <f t="shared" si="2"/>
        <v>54</v>
      </c>
      <c r="E11" s="13" t="s">
        <v>28</v>
      </c>
      <c r="F11" s="47" t="s">
        <v>28</v>
      </c>
      <c r="G11" s="48" t="s">
        <v>28</v>
      </c>
      <c r="H11" s="49" t="s">
        <v>28</v>
      </c>
      <c r="I11" s="55" t="s">
        <v>28</v>
      </c>
      <c r="J11" s="56" t="s">
        <v>28</v>
      </c>
      <c r="K11" s="57" t="s">
        <v>28</v>
      </c>
      <c r="L11" s="39">
        <v>15.800933908046</v>
      </c>
      <c r="M11" s="40">
        <v>-0.19083333333333</v>
      </c>
      <c r="N11" s="41">
        <v>9.0400587911054675</v>
      </c>
      <c r="O11" s="61">
        <v>3.24</v>
      </c>
      <c r="P11" s="62">
        <v>0</v>
      </c>
      <c r="Q11" s="62">
        <v>0.23500000000000001</v>
      </c>
      <c r="R11" s="63">
        <v>13.16</v>
      </c>
      <c r="S11" s="39">
        <v>6.6597887323942997</v>
      </c>
      <c r="T11" s="40">
        <v>-13.483124999999999</v>
      </c>
      <c r="U11" s="41">
        <v>-3.7929454582445135</v>
      </c>
      <c r="V11" s="70">
        <v>1007.7060416667</v>
      </c>
      <c r="W11" s="5">
        <v>977.06795977010995</v>
      </c>
      <c r="X11" s="19">
        <v>992.83033770072541</v>
      </c>
      <c r="Y11" s="61">
        <v>72.581874999999997</v>
      </c>
      <c r="Z11" s="62">
        <v>27.660208333332999</v>
      </c>
      <c r="AA11" s="62">
        <v>43.681310341618548</v>
      </c>
      <c r="AB11" s="63">
        <v>2446.1533791306388</v>
      </c>
      <c r="AC11" s="77">
        <v>0.11799999999999999</v>
      </c>
      <c r="AD11" s="78">
        <v>2.3E-2</v>
      </c>
      <c r="AE11" s="78">
        <v>6.0482142857142852E-2</v>
      </c>
      <c r="AF11" s="79">
        <v>3.387</v>
      </c>
      <c r="AG11" s="77">
        <v>7.1999999999999995E-2</v>
      </c>
      <c r="AH11" s="78">
        <v>1.7999999999999999E-2</v>
      </c>
      <c r="AI11" s="78">
        <v>4.5017857142857144E-2</v>
      </c>
      <c r="AJ11" s="79">
        <v>2.5209999999999999</v>
      </c>
      <c r="AK11" s="77">
        <v>0.17299999999999999</v>
      </c>
      <c r="AL11" s="78">
        <v>2.8000000000000001E-2</v>
      </c>
      <c r="AM11" s="78">
        <v>9.521428571428571E-2</v>
      </c>
      <c r="AN11" s="79">
        <v>5.3319999999999999</v>
      </c>
      <c r="AO11" s="77">
        <v>7.0000000000000007E-2</v>
      </c>
      <c r="AP11" s="78">
        <v>6.0000000000000001E-3</v>
      </c>
      <c r="AQ11" s="78">
        <v>3.2714285714285717E-2</v>
      </c>
      <c r="AR11" s="79">
        <v>1.8320000000000001</v>
      </c>
      <c r="AS11" s="77">
        <v>0.97099999999999997</v>
      </c>
      <c r="AT11" s="78">
        <v>0.29499999999999998</v>
      </c>
      <c r="AU11" s="78">
        <v>0.53426785714285707</v>
      </c>
      <c r="AV11" s="79">
        <v>29.919</v>
      </c>
      <c r="AW11" s="77">
        <v>1.401</v>
      </c>
      <c r="AX11" s="78">
        <v>0.32300000000000001</v>
      </c>
      <c r="AY11" s="78">
        <v>0.69455357142857144</v>
      </c>
      <c r="AZ11" s="79">
        <v>38.895000000000003</v>
      </c>
      <c r="BA11" s="86">
        <v>1.6999999999999999E-3</v>
      </c>
      <c r="BB11" s="87">
        <v>1E-4</v>
      </c>
      <c r="BC11" s="87">
        <v>5.5000000000000003E-4</v>
      </c>
      <c r="BD11" s="88">
        <v>3.0800000000000004E-2</v>
      </c>
      <c r="BE11" s="86">
        <v>7.2999999999999995E-2</v>
      </c>
      <c r="BF11" s="87">
        <v>8.9999999999999993E-3</v>
      </c>
      <c r="BG11" s="87">
        <v>2.5749999999999999E-2</v>
      </c>
      <c r="BH11" s="88">
        <v>1.4419999999999999</v>
      </c>
      <c r="BI11" s="86">
        <v>7.676282608695599E-2</v>
      </c>
      <c r="BJ11" s="87">
        <v>5.8410006949269995E-3</v>
      </c>
      <c r="BK11" s="87">
        <v>2.4697683960942261E-2</v>
      </c>
      <c r="BL11" s="87">
        <v>1.3830703018127666</v>
      </c>
      <c r="BM11" s="18">
        <v>4.0745069444444495E-5</v>
      </c>
      <c r="BN11" s="4">
        <v>4.8427083333333353E-6</v>
      </c>
      <c r="BO11" s="4">
        <v>2.0715742631425851E-5</v>
      </c>
      <c r="BP11" s="20">
        <v>1.1600815873598477E-3</v>
      </c>
      <c r="BQ11" s="18">
        <v>4.8549999999999998E-4</v>
      </c>
      <c r="BR11" s="4">
        <v>1.4750000000000001E-4</v>
      </c>
      <c r="BS11" s="4">
        <v>2.672514285714286E-4</v>
      </c>
      <c r="BT11" s="20">
        <v>1.4966080000000001E-2</v>
      </c>
      <c r="BU11" s="18">
        <v>7.0210093750000004E-4</v>
      </c>
      <c r="BV11" s="4">
        <v>1.5871680555555555E-4</v>
      </c>
      <c r="BW11" s="4">
        <v>3.453803129851634E-4</v>
      </c>
      <c r="BX11" s="20">
        <v>1.9341297527169149E-2</v>
      </c>
      <c r="BY11" s="18">
        <v>5.0395302083335004E-4</v>
      </c>
      <c r="BZ11" s="4">
        <v>4.8878397988505495E-4</v>
      </c>
      <c r="CA11" s="4">
        <v>4.9669016885036299E-4</v>
      </c>
      <c r="CB11" s="20">
        <v>2.7814649455620327E-2</v>
      </c>
      <c r="CC11" s="18">
        <v>7.4381413043478006E-5</v>
      </c>
      <c r="CD11" s="4">
        <v>1.2208825573314802E-5</v>
      </c>
      <c r="CE11" s="4">
        <v>3.0179199123328263E-5</v>
      </c>
      <c r="CF11" s="20">
        <v>1.6900351509063828E-3</v>
      </c>
      <c r="CG11" s="18">
        <v>3.2999999999999997E-6</v>
      </c>
      <c r="CH11" s="4">
        <v>1.5E-6</v>
      </c>
      <c r="CI11" s="4">
        <v>2.2456521739130443E-6</v>
      </c>
      <c r="CJ11" s="20">
        <v>1.0330000000000003E-4</v>
      </c>
      <c r="CK11" s="18">
        <v>2.3999999999999999E-6</v>
      </c>
      <c r="CL11" s="4">
        <v>8.0000000000000007E-7</v>
      </c>
      <c r="CM11" s="4">
        <v>1.4696428571428572E-6</v>
      </c>
      <c r="CN11" s="20">
        <v>8.2300000000000008E-5</v>
      </c>
      <c r="CO11" s="18">
        <v>4.9999999999999998E-7</v>
      </c>
      <c r="CP11" s="4">
        <v>1.0000000000000001E-7</v>
      </c>
      <c r="CQ11" s="4">
        <v>2.7857142857142842E-7</v>
      </c>
      <c r="CR11" s="20">
        <v>1.559999999999999E-5</v>
      </c>
      <c r="CS11" s="18">
        <v>1.8999999999999998E-6</v>
      </c>
      <c r="CT11" s="4">
        <v>5.9999999999999997E-7</v>
      </c>
      <c r="CU11" s="4">
        <v>1.2767857142857132E-6</v>
      </c>
      <c r="CV11" s="20">
        <v>7.1499999999999935E-5</v>
      </c>
      <c r="CW11" s="18">
        <v>5.5999999999999997E-6</v>
      </c>
      <c r="CX11" s="4">
        <v>1.1000000000000001E-6</v>
      </c>
      <c r="CY11" s="4">
        <v>3.2035714285714277E-6</v>
      </c>
      <c r="CZ11" s="20">
        <v>1.7939999999999994E-4</v>
      </c>
      <c r="DA11" s="18">
        <v>2.8999999999999998E-6</v>
      </c>
      <c r="DB11" s="4">
        <v>1.1000000000000001E-6</v>
      </c>
      <c r="DC11" s="4">
        <v>1.9732142857142847E-6</v>
      </c>
      <c r="DD11" s="20">
        <v>1.1049999999999995E-4</v>
      </c>
      <c r="DE11" s="18">
        <v>7.7000000000000002E-3</v>
      </c>
      <c r="DF11" s="4">
        <v>1.1999999999999999E-3</v>
      </c>
      <c r="DG11" s="4">
        <v>4.0785714285714279E-3</v>
      </c>
      <c r="DH11" s="20">
        <v>0.22839999999999999</v>
      </c>
      <c r="DI11" s="86">
        <f t="shared" si="3"/>
        <v>1.340462826086956</v>
      </c>
      <c r="DJ11" s="87">
        <f t="shared" si="4"/>
        <v>0.35194100069492695</v>
      </c>
      <c r="DK11" s="87">
        <f t="shared" si="5"/>
        <v>0.71521196967522793</v>
      </c>
      <c r="DL11" s="88">
        <f t="shared" si="6"/>
        <v>40.051870301812762</v>
      </c>
      <c r="DM11" s="95">
        <v>1585.0960000000002</v>
      </c>
      <c r="DN11" s="96">
        <v>29.148</v>
      </c>
      <c r="DO11" s="96">
        <v>291.17885714285711</v>
      </c>
      <c r="DP11" s="97">
        <v>16306.016</v>
      </c>
      <c r="DQ11" s="95">
        <v>216.27</v>
      </c>
      <c r="DR11" s="96">
        <v>0</v>
      </c>
      <c r="DS11" s="96">
        <v>34.0385357142857</v>
      </c>
      <c r="DT11" s="97">
        <v>1906.1579999999992</v>
      </c>
      <c r="DU11" s="107">
        <f t="shared" si="13"/>
        <v>5.5478360000000011</v>
      </c>
      <c r="DV11" s="108">
        <f t="shared" si="14"/>
        <v>0.102018</v>
      </c>
      <c r="DW11" s="108">
        <f t="shared" si="15"/>
        <v>1.019126</v>
      </c>
      <c r="DX11" s="109">
        <f t="shared" si="16"/>
        <v>57.071055999999999</v>
      </c>
      <c r="DY11" s="107">
        <f t="shared" si="12"/>
        <v>8.6508000000000003</v>
      </c>
      <c r="DZ11" s="108">
        <f t="shared" si="12"/>
        <v>0</v>
      </c>
      <c r="EA11" s="108">
        <f t="shared" si="12"/>
        <v>1.361541428571428</v>
      </c>
      <c r="EB11" s="109">
        <f t="shared" si="12"/>
        <v>76.246319999999969</v>
      </c>
      <c r="EC11" s="104">
        <f t="shared" si="7"/>
        <v>15.539098826086956</v>
      </c>
      <c r="ED11" s="105">
        <f t="shared" si="8"/>
        <v>0.45395900069492695</v>
      </c>
      <c r="EE11" s="105">
        <f t="shared" si="9"/>
        <v>3.0958793982466561</v>
      </c>
      <c r="EF11" s="106">
        <f t="shared" si="10"/>
        <v>173.36924630181272</v>
      </c>
      <c r="EG11" s="32" t="s">
        <v>30</v>
      </c>
    </row>
    <row r="12" spans="1:137" x14ac:dyDescent="0.25">
      <c r="A12" s="23">
        <v>10</v>
      </c>
      <c r="B12" s="2">
        <v>43959</v>
      </c>
      <c r="C12" s="2">
        <v>43973</v>
      </c>
      <c r="D12" s="3">
        <f t="shared" si="2"/>
        <v>14</v>
      </c>
      <c r="E12" s="12">
        <v>83.200000000000017</v>
      </c>
      <c r="F12" s="21">
        <v>6.93</v>
      </c>
      <c r="G12" s="7">
        <v>6.56</v>
      </c>
      <c r="H12" s="22">
        <v>6.7489999999999997</v>
      </c>
      <c r="I12" s="53">
        <v>69.3</v>
      </c>
      <c r="J12" s="31">
        <v>13.1</v>
      </c>
      <c r="K12" s="54">
        <v>26.130000000000003</v>
      </c>
      <c r="L12" s="39">
        <v>20.026458333333</v>
      </c>
      <c r="M12" s="40">
        <v>6.2637499999999999</v>
      </c>
      <c r="N12" s="41">
        <v>12.92310952669118</v>
      </c>
      <c r="O12" s="61">
        <v>6.15</v>
      </c>
      <c r="P12" s="62">
        <v>0</v>
      </c>
      <c r="Q12" s="62">
        <v>0.68666666666666665</v>
      </c>
      <c r="R12" s="63">
        <v>10.299999999999999</v>
      </c>
      <c r="S12" s="39">
        <v>6.6576388888888998</v>
      </c>
      <c r="T12" s="40">
        <v>-3.6864583333333001</v>
      </c>
      <c r="U12" s="41">
        <v>1.3568426829914475</v>
      </c>
      <c r="V12" s="70">
        <v>997.16097222222004</v>
      </c>
      <c r="W12" s="5">
        <v>973.88784722221999</v>
      </c>
      <c r="X12" s="19">
        <v>989.83249990890465</v>
      </c>
      <c r="Y12" s="61">
        <v>72.052222222221999</v>
      </c>
      <c r="Z12" s="62">
        <v>36.847847222222001</v>
      </c>
      <c r="AA12" s="62">
        <v>49.435203850107996</v>
      </c>
      <c r="AB12" s="63">
        <v>741.52805775161994</v>
      </c>
      <c r="AC12" s="77">
        <v>9.5000000000000001E-2</v>
      </c>
      <c r="AD12" s="78">
        <v>2.2000000000000001E-3</v>
      </c>
      <c r="AE12" s="78">
        <v>4.7986666666666664E-2</v>
      </c>
      <c r="AF12" s="79">
        <v>0.7198</v>
      </c>
      <c r="AG12" s="77">
        <v>5.8000000000000003E-2</v>
      </c>
      <c r="AH12" s="78">
        <v>3.9E-2</v>
      </c>
      <c r="AI12" s="78">
        <v>5.0666666666666665E-2</v>
      </c>
      <c r="AJ12" s="79">
        <v>0.76</v>
      </c>
      <c r="AK12" s="77">
        <v>0.16</v>
      </c>
      <c r="AL12" s="78">
        <v>6.7000000000000004E-2</v>
      </c>
      <c r="AM12" s="78">
        <v>0.10653333333333333</v>
      </c>
      <c r="AN12" s="79">
        <v>1.5980000000000001</v>
      </c>
      <c r="AO12" s="77">
        <v>6.9000000000000006E-2</v>
      </c>
      <c r="AP12" s="78">
        <v>1.7999999999999999E-2</v>
      </c>
      <c r="AQ12" s="78">
        <v>3.6533333333333334E-2</v>
      </c>
      <c r="AR12" s="79">
        <v>0.54800000000000004</v>
      </c>
      <c r="AS12" s="77">
        <v>0.67100000000000004</v>
      </c>
      <c r="AT12" s="78">
        <v>0.40400000000000003</v>
      </c>
      <c r="AU12" s="78">
        <v>0.51006666666666667</v>
      </c>
      <c r="AV12" s="79">
        <v>7.6509999999999998</v>
      </c>
      <c r="AW12" s="77">
        <v>0.77400000000000002</v>
      </c>
      <c r="AX12" s="78">
        <v>0.47799999999999998</v>
      </c>
      <c r="AY12" s="78">
        <v>0.64173333333333338</v>
      </c>
      <c r="AZ12" s="79">
        <v>9.6259999999999994</v>
      </c>
      <c r="BA12" s="86">
        <v>8.9999999999999998E-4</v>
      </c>
      <c r="BB12" s="87">
        <v>1E-4</v>
      </c>
      <c r="BC12" s="87">
        <v>3.3999999999999997E-4</v>
      </c>
      <c r="BD12" s="88">
        <v>5.0999999999999995E-3</v>
      </c>
      <c r="BE12" s="86">
        <v>0.03</v>
      </c>
      <c r="BF12" s="87">
        <v>0.01</v>
      </c>
      <c r="BG12" s="87">
        <v>1.8133333333333331E-2</v>
      </c>
      <c r="BH12" s="88">
        <v>0.27200000000000002</v>
      </c>
      <c r="BI12" s="86">
        <v>2.5170048644891998E-2</v>
      </c>
      <c r="BJ12" s="87">
        <v>4.1820708825572993E-3</v>
      </c>
      <c r="BK12" s="87">
        <v>1.3862680276334079E-2</v>
      </c>
      <c r="BL12" s="87">
        <v>0.20794020414501119</v>
      </c>
      <c r="BM12" s="18">
        <v>4.0017673611111003E-5</v>
      </c>
      <c r="BN12" s="4">
        <v>4.9999999999999998E-7</v>
      </c>
      <c r="BO12" s="4">
        <v>2.3352763096678928E-5</v>
      </c>
      <c r="BP12" s="20">
        <v>3.5029144645018392E-4</v>
      </c>
      <c r="BQ12" s="18">
        <v>3.3550000000000002E-4</v>
      </c>
      <c r="BR12" s="4">
        <v>2.9999999999999999E-7</v>
      </c>
      <c r="BS12" s="4">
        <v>2.3926266666666666E-4</v>
      </c>
      <c r="BT12" s="20">
        <v>3.5889400000000001E-3</v>
      </c>
      <c r="BU12" s="18">
        <v>3.8932881944444441E-4</v>
      </c>
      <c r="BV12" s="4">
        <v>0</v>
      </c>
      <c r="BW12" s="4">
        <v>3.0051197797428488E-4</v>
      </c>
      <c r="BX12" s="20">
        <v>4.5076796696142734E-3</v>
      </c>
      <c r="BY12" s="18">
        <v>4.9868048611111007E-4</v>
      </c>
      <c r="BZ12" s="4">
        <v>2.2000000000000001E-6</v>
      </c>
      <c r="CA12" s="4">
        <v>4.6234738652852631E-4</v>
      </c>
      <c r="CB12" s="20">
        <v>6.9352107979278954E-3</v>
      </c>
      <c r="CC12" s="18">
        <v>2.9758860319666498E-5</v>
      </c>
      <c r="CD12" s="4">
        <v>1.3E-6</v>
      </c>
      <c r="CE12" s="4">
        <v>1.9580117066589555E-5</v>
      </c>
      <c r="CF12" s="20">
        <v>2.9370175599884333E-4</v>
      </c>
      <c r="CG12" s="18">
        <v>1.6000000000000001E-6</v>
      </c>
      <c r="CH12" s="4">
        <v>1.3999999999999999E-6</v>
      </c>
      <c r="CI12" s="4">
        <v>1.5071428571428566E-6</v>
      </c>
      <c r="CJ12" s="20">
        <v>2.1099999999999994E-5</v>
      </c>
      <c r="CK12" s="18">
        <v>8.0000000000000007E-7</v>
      </c>
      <c r="CL12" s="4">
        <v>2.9999999999999999E-7</v>
      </c>
      <c r="CM12" s="4">
        <v>6.2142857142857154E-7</v>
      </c>
      <c r="CN12" s="20">
        <v>8.7000000000000014E-6</v>
      </c>
      <c r="CO12" s="18">
        <v>2.0000000000000002E-7</v>
      </c>
      <c r="CP12" s="4">
        <v>1.0000000000000001E-7</v>
      </c>
      <c r="CQ12" s="4">
        <v>1.2142857142857146E-7</v>
      </c>
      <c r="CR12" s="20">
        <v>1.7000000000000007E-6</v>
      </c>
      <c r="CS12" s="18">
        <v>8.0000000000000007E-7</v>
      </c>
      <c r="CT12" s="4">
        <v>6.9999999999999997E-7</v>
      </c>
      <c r="CU12" s="4">
        <v>7.4285714285714269E-7</v>
      </c>
      <c r="CV12" s="20">
        <v>1.0399999999999997E-5</v>
      </c>
      <c r="CW12" s="18">
        <v>1.1999999999999999E-6</v>
      </c>
      <c r="CX12" s="4">
        <v>9.9999999999999995E-7</v>
      </c>
      <c r="CY12" s="4">
        <v>1.1071428571428571E-6</v>
      </c>
      <c r="CZ12" s="20">
        <v>1.5499999999999997E-5</v>
      </c>
      <c r="DA12" s="18">
        <v>1.1999999999999999E-6</v>
      </c>
      <c r="DB12" s="4">
        <v>9.9999999999999995E-7</v>
      </c>
      <c r="DC12" s="4">
        <v>1.1071428571428571E-6</v>
      </c>
      <c r="DD12" s="20">
        <v>1.5499999999999997E-5</v>
      </c>
      <c r="DE12" s="18">
        <v>1.1999999999999999E-3</v>
      </c>
      <c r="DF12" s="4">
        <v>5.0000000000000001E-4</v>
      </c>
      <c r="DG12" s="4">
        <v>9.1999999999999981E-4</v>
      </c>
      <c r="DH12" s="20">
        <v>1.3799999999999996E-2</v>
      </c>
      <c r="DI12" s="86">
        <f t="shared" si="3"/>
        <v>0.95207004864489209</v>
      </c>
      <c r="DJ12" s="87">
        <f t="shared" si="4"/>
        <v>0.47748207088255729</v>
      </c>
      <c r="DK12" s="87">
        <f t="shared" si="5"/>
        <v>0.67878934694300075</v>
      </c>
      <c r="DL12" s="88">
        <f t="shared" si="6"/>
        <v>10.181840204145011</v>
      </c>
      <c r="DM12" s="95">
        <v>467.75600000000003</v>
      </c>
      <c r="DN12" s="96">
        <v>3.4699999999999998</v>
      </c>
      <c r="DO12" s="96">
        <v>139.94687500000001</v>
      </c>
      <c r="DP12" s="97">
        <v>2239.15</v>
      </c>
      <c r="DQ12" s="95">
        <v>1044.9000000000001</v>
      </c>
      <c r="DR12" s="96">
        <v>7.29</v>
      </c>
      <c r="DS12" s="96">
        <v>290.68874999999997</v>
      </c>
      <c r="DT12" s="97">
        <v>4651.0199999999995</v>
      </c>
      <c r="DU12" s="107">
        <f t="shared" si="13"/>
        <v>1.6371460000000002</v>
      </c>
      <c r="DV12" s="108">
        <f t="shared" si="14"/>
        <v>1.2145E-2</v>
      </c>
      <c r="DW12" s="108">
        <f t="shared" si="15"/>
        <v>0.48981406250000004</v>
      </c>
      <c r="DX12" s="109">
        <f t="shared" si="16"/>
        <v>7.8370250000000006</v>
      </c>
      <c r="DY12" s="107">
        <f t="shared" si="12"/>
        <v>41.796000000000006</v>
      </c>
      <c r="DZ12" s="108">
        <f t="shared" si="12"/>
        <v>0.29160000000000003</v>
      </c>
      <c r="EA12" s="108">
        <f t="shared" si="12"/>
        <v>11.627549999999999</v>
      </c>
      <c r="EB12" s="109">
        <f t="shared" si="12"/>
        <v>186.04079999999999</v>
      </c>
      <c r="EC12" s="104">
        <f t="shared" si="7"/>
        <v>44.385216048644899</v>
      </c>
      <c r="ED12" s="105">
        <f t="shared" si="8"/>
        <v>0.78122707088255727</v>
      </c>
      <c r="EE12" s="105">
        <f t="shared" si="9"/>
        <v>12.796153409443001</v>
      </c>
      <c r="EF12" s="106">
        <f t="shared" si="10"/>
        <v>204.05966520414501</v>
      </c>
      <c r="EG12" s="32">
        <f>E12/EF12*100</f>
        <v>40.772388760299698</v>
      </c>
    </row>
    <row r="13" spans="1:137" x14ac:dyDescent="0.25">
      <c r="A13" s="23">
        <v>11</v>
      </c>
      <c r="B13" s="2">
        <v>43974</v>
      </c>
      <c r="C13" s="2">
        <v>43991</v>
      </c>
      <c r="D13" s="3">
        <f t="shared" si="2"/>
        <v>17</v>
      </c>
      <c r="E13" s="12">
        <v>53.600000000000037</v>
      </c>
      <c r="F13" s="21">
        <v>6.63</v>
      </c>
      <c r="G13" s="7">
        <v>6.28</v>
      </c>
      <c r="H13" s="22">
        <v>6.3940000000000001</v>
      </c>
      <c r="I13" s="53">
        <v>18.5</v>
      </c>
      <c r="J13" s="31">
        <v>13.6</v>
      </c>
      <c r="K13" s="54">
        <v>15.554999999999998</v>
      </c>
      <c r="L13" s="39">
        <v>19.905833333333</v>
      </c>
      <c r="M13" s="40">
        <v>10.630833333332999</v>
      </c>
      <c r="N13" s="41">
        <v>14.594700617283943</v>
      </c>
      <c r="O13" s="61">
        <v>13.53</v>
      </c>
      <c r="P13" s="62">
        <v>0</v>
      </c>
      <c r="Q13" s="62">
        <v>2.6905555555555556</v>
      </c>
      <c r="R13" s="63">
        <v>48.43</v>
      </c>
      <c r="S13" s="39">
        <v>11.585625</v>
      </c>
      <c r="T13" s="40">
        <v>3.5789583333333002</v>
      </c>
      <c r="U13" s="41">
        <v>7.2404566993464163</v>
      </c>
      <c r="V13" s="70">
        <v>1001.7097222222</v>
      </c>
      <c r="W13" s="5">
        <v>971.85180555554996</v>
      </c>
      <c r="X13" s="19">
        <v>987.77987937242892</v>
      </c>
      <c r="Y13" s="61">
        <v>79.217569444445004</v>
      </c>
      <c r="Z13" s="62">
        <v>51.530763888888998</v>
      </c>
      <c r="AA13" s="62">
        <v>62.998253600823013</v>
      </c>
      <c r="AB13" s="63">
        <v>1133.9685648148143</v>
      </c>
      <c r="AC13" s="77">
        <v>8.8499999999999995E-2</v>
      </c>
      <c r="AD13" s="78">
        <v>2.7E-2</v>
      </c>
      <c r="AE13" s="78">
        <v>6.1416666666666661E-2</v>
      </c>
      <c r="AF13" s="79">
        <v>1.1054999999999999</v>
      </c>
      <c r="AG13" s="77">
        <v>0.06</v>
      </c>
      <c r="AH13" s="78">
        <v>2.3E-2</v>
      </c>
      <c r="AI13" s="78">
        <v>4.65E-2</v>
      </c>
      <c r="AJ13" s="79">
        <v>0.83699999999999997</v>
      </c>
      <c r="AK13" s="77">
        <v>0.16</v>
      </c>
      <c r="AL13" s="78">
        <v>4.3999999999999997E-2</v>
      </c>
      <c r="AM13" s="78">
        <v>0.10994444444444444</v>
      </c>
      <c r="AN13" s="79">
        <v>1.9790000000000001</v>
      </c>
      <c r="AO13" s="77">
        <v>7.0999999999999994E-2</v>
      </c>
      <c r="AP13" s="78">
        <v>1.4E-2</v>
      </c>
      <c r="AQ13" s="78">
        <v>4.1555555555555554E-2</v>
      </c>
      <c r="AR13" s="79">
        <v>0.748</v>
      </c>
      <c r="AS13" s="77">
        <v>0.58599999999999997</v>
      </c>
      <c r="AT13" s="78">
        <v>0.33100000000000002</v>
      </c>
      <c r="AU13" s="78">
        <v>0.50555555555555554</v>
      </c>
      <c r="AV13" s="79">
        <v>9.1</v>
      </c>
      <c r="AW13" s="77">
        <v>0.78700000000000003</v>
      </c>
      <c r="AX13" s="78">
        <v>0.51600000000000001</v>
      </c>
      <c r="AY13" s="78">
        <v>0.6360555555555556</v>
      </c>
      <c r="AZ13" s="79">
        <v>11.449</v>
      </c>
      <c r="BA13" s="86">
        <v>5.0000000000000001E-4</v>
      </c>
      <c r="BB13" s="87">
        <v>1E-4</v>
      </c>
      <c r="BC13" s="87">
        <v>2.3888888888888893E-4</v>
      </c>
      <c r="BD13" s="88">
        <v>4.3000000000000009E-3</v>
      </c>
      <c r="BE13" s="86">
        <v>0.02</v>
      </c>
      <c r="BF13" s="87">
        <v>8.9999999999999993E-3</v>
      </c>
      <c r="BG13" s="87">
        <v>1.4500000000000001E-2</v>
      </c>
      <c r="BH13" s="88">
        <v>0.23200000000000001</v>
      </c>
      <c r="BI13" s="86">
        <v>1.8003544127866998E-2</v>
      </c>
      <c r="BJ13" s="87">
        <v>3.6064583333333001E-3</v>
      </c>
      <c r="BK13" s="87">
        <v>9.1512554432313983E-3</v>
      </c>
      <c r="BL13" s="87">
        <v>0.16472259797816519</v>
      </c>
      <c r="BM13" s="18">
        <v>4.3987291666666504E-5</v>
      </c>
      <c r="BN13" s="4">
        <v>1.2315416666666501E-5</v>
      </c>
      <c r="BO13" s="4">
        <v>2.8075128086419751E-5</v>
      </c>
      <c r="BP13" s="20">
        <v>5.0535230555555561E-4</v>
      </c>
      <c r="BQ13" s="18">
        <v>2.9318999999999998E-4</v>
      </c>
      <c r="BR13" s="4">
        <v>1.6763499999999999E-4</v>
      </c>
      <c r="BS13" s="4">
        <v>2.5412305555555552E-4</v>
      </c>
      <c r="BT13" s="20">
        <v>4.5742149999999995E-3</v>
      </c>
      <c r="BU13" s="18">
        <v>3.9557749999999999E-4</v>
      </c>
      <c r="BV13" s="4">
        <v>2.5900000000000001E-4</v>
      </c>
      <c r="BW13" s="4">
        <v>3.2144688233024692E-4</v>
      </c>
      <c r="BX13" s="20">
        <v>5.786043881944444E-3</v>
      </c>
      <c r="BY13" s="18">
        <v>5.0095486111110003E-4</v>
      </c>
      <c r="BZ13" s="4">
        <v>4.8617590277777499E-4</v>
      </c>
      <c r="CA13" s="4">
        <v>4.9400938413065882E-4</v>
      </c>
      <c r="CB13" s="20">
        <v>8.8921689143518605E-3</v>
      </c>
      <c r="CC13" s="18">
        <v>2.4299201388889E-5</v>
      </c>
      <c r="CD13" s="4">
        <v>2.9814107018763002E-6</v>
      </c>
      <c r="CE13" s="4">
        <v>1.6186738832726814E-5</v>
      </c>
      <c r="CF13" s="20">
        <v>2.9136129898908264E-4</v>
      </c>
      <c r="CG13" s="18">
        <v>1.3999999999999999E-6</v>
      </c>
      <c r="CH13" s="4">
        <v>4.0000000000000003E-7</v>
      </c>
      <c r="CI13" s="4">
        <v>6.666666666666665E-7</v>
      </c>
      <c r="CJ13" s="20">
        <v>1.1999999999999997E-5</v>
      </c>
      <c r="CK13" s="18">
        <v>4.0000000000000003E-7</v>
      </c>
      <c r="CL13" s="4">
        <v>2.0000000000000002E-7</v>
      </c>
      <c r="CM13" s="4">
        <v>3.277777777777777E-7</v>
      </c>
      <c r="CN13" s="20">
        <v>5.8999999999999986E-6</v>
      </c>
      <c r="CO13" s="18">
        <v>1.0000000000000001E-7</v>
      </c>
      <c r="CP13" s="4">
        <v>0</v>
      </c>
      <c r="CQ13" s="4">
        <v>1.1111111111111112E-8</v>
      </c>
      <c r="CR13" s="20">
        <v>2.0000000000000002E-7</v>
      </c>
      <c r="CS13" s="18">
        <v>6.9999999999999997E-7</v>
      </c>
      <c r="CT13" s="4">
        <v>2.0000000000000002E-7</v>
      </c>
      <c r="CU13" s="4">
        <v>3.3333333333333325E-7</v>
      </c>
      <c r="CV13" s="20">
        <v>5.9999999999999985E-6</v>
      </c>
      <c r="CW13" s="18">
        <v>9.9999999999999995E-7</v>
      </c>
      <c r="CX13" s="4">
        <v>2.0000000000000002E-7</v>
      </c>
      <c r="CY13" s="4">
        <v>4.4444444444444444E-7</v>
      </c>
      <c r="CZ13" s="20">
        <v>7.9999999999999996E-6</v>
      </c>
      <c r="DA13" s="18">
        <v>9.9999999999999995E-7</v>
      </c>
      <c r="DB13" s="4">
        <v>2.9999999999999999E-7</v>
      </c>
      <c r="DC13" s="4">
        <v>4.944444444444447E-7</v>
      </c>
      <c r="DD13" s="20">
        <v>8.9000000000000046E-6</v>
      </c>
      <c r="DE13" s="18">
        <v>5.0000000000000001E-4</v>
      </c>
      <c r="DF13" s="4">
        <v>1E-4</v>
      </c>
      <c r="DG13" s="4">
        <v>4.1666666666666675E-4</v>
      </c>
      <c r="DH13" s="20">
        <v>7.5000000000000015E-3</v>
      </c>
      <c r="DI13" s="86">
        <f t="shared" si="3"/>
        <v>0.85300354412786694</v>
      </c>
      <c r="DJ13" s="87">
        <f t="shared" si="4"/>
        <v>0.4057064583333333</v>
      </c>
      <c r="DK13" s="87">
        <f t="shared" si="5"/>
        <v>0.68630681099878688</v>
      </c>
      <c r="DL13" s="88">
        <f t="shared" si="6"/>
        <v>12.353522597978166</v>
      </c>
      <c r="DM13" s="95">
        <v>547.56600000000003</v>
      </c>
      <c r="DN13" s="96">
        <v>13.186</v>
      </c>
      <c r="DO13" s="96">
        <v>199.64421052631579</v>
      </c>
      <c r="DP13" s="97">
        <v>3793.24</v>
      </c>
      <c r="DQ13" s="95">
        <v>1448.28</v>
      </c>
      <c r="DR13" s="96">
        <v>36.450000000000003</v>
      </c>
      <c r="DS13" s="96">
        <v>569.00368421052633</v>
      </c>
      <c r="DT13" s="97">
        <v>10811.07</v>
      </c>
      <c r="DU13" s="107">
        <f t="shared" si="13"/>
        <v>1.9164810000000003</v>
      </c>
      <c r="DV13" s="108">
        <f t="shared" si="14"/>
        <v>4.6150999999999998E-2</v>
      </c>
      <c r="DW13" s="108">
        <f t="shared" si="15"/>
        <v>0.69875473684210521</v>
      </c>
      <c r="DX13" s="109">
        <f t="shared" si="16"/>
        <v>13.276340000000001</v>
      </c>
      <c r="DY13" s="107">
        <f t="shared" si="12"/>
        <v>57.931199999999997</v>
      </c>
      <c r="DZ13" s="108">
        <f t="shared" si="12"/>
        <v>1.4580000000000002</v>
      </c>
      <c r="EA13" s="108">
        <f t="shared" si="12"/>
        <v>22.760147368421055</v>
      </c>
      <c r="EB13" s="109">
        <f t="shared" si="12"/>
        <v>432.44279999999998</v>
      </c>
      <c r="EC13" s="104">
        <f t="shared" si="7"/>
        <v>60.70068454412786</v>
      </c>
      <c r="ED13" s="105">
        <f t="shared" si="8"/>
        <v>1.9098574583333336</v>
      </c>
      <c r="EE13" s="105">
        <f t="shared" si="9"/>
        <v>24.145208916261947</v>
      </c>
      <c r="EF13" s="106">
        <f t="shared" si="10"/>
        <v>458.07266259797814</v>
      </c>
      <c r="EG13" s="32">
        <f>E13/EF13*100</f>
        <v>11.701200350181434</v>
      </c>
    </row>
    <row r="14" spans="1:137" x14ac:dyDescent="0.25">
      <c r="A14" s="23">
        <v>12</v>
      </c>
      <c r="B14" s="2">
        <v>43992</v>
      </c>
      <c r="C14" s="2">
        <v>44004</v>
      </c>
      <c r="D14" s="3">
        <f t="shared" si="2"/>
        <v>12</v>
      </c>
      <c r="E14" s="12">
        <v>23.50000000000005</v>
      </c>
      <c r="F14" s="21">
        <v>6.5</v>
      </c>
      <c r="G14" s="7">
        <v>6.02</v>
      </c>
      <c r="H14" s="22">
        <v>6.1870000000000003</v>
      </c>
      <c r="I14" s="53">
        <v>62.4</v>
      </c>
      <c r="J14" s="31">
        <v>6.5</v>
      </c>
      <c r="K14" s="54">
        <v>13.484999999999999</v>
      </c>
      <c r="L14" s="42">
        <v>24.703333333332999</v>
      </c>
      <c r="M14" s="8">
        <v>17.214027777778</v>
      </c>
      <c r="N14" s="43">
        <v>19.167654914529923</v>
      </c>
      <c r="O14" s="21">
        <v>17.3</v>
      </c>
      <c r="P14" s="7">
        <v>0</v>
      </c>
      <c r="Q14" s="7">
        <v>2.531538461538462</v>
      </c>
      <c r="R14" s="22">
        <v>32.910000000000004</v>
      </c>
      <c r="S14" s="67">
        <v>14.798958333332999</v>
      </c>
      <c r="T14" s="68">
        <v>8.6050694444444993</v>
      </c>
      <c r="U14" s="69">
        <v>13.036501068376131</v>
      </c>
      <c r="V14" s="71">
        <v>992.94277777776995</v>
      </c>
      <c r="W14" s="72">
        <v>980.85326388888996</v>
      </c>
      <c r="X14" s="73">
        <v>984.79855769230767</v>
      </c>
      <c r="Y14" s="21">
        <v>80.054305555555999</v>
      </c>
      <c r="Z14" s="7">
        <v>52.197708333332997</v>
      </c>
      <c r="AA14" s="7">
        <v>69.231255341880384</v>
      </c>
      <c r="AB14" s="22">
        <v>900.00631944444501</v>
      </c>
      <c r="AC14" s="77">
        <v>9.8500000000000004E-2</v>
      </c>
      <c r="AD14" s="78">
        <v>3.2500000000000001E-2</v>
      </c>
      <c r="AE14" s="78">
        <v>6.0730769230769234E-2</v>
      </c>
      <c r="AF14" s="79">
        <v>0.78949999999999998</v>
      </c>
      <c r="AG14" s="77">
        <v>5.8999999999999997E-2</v>
      </c>
      <c r="AH14" s="78">
        <v>2.1999999999999999E-2</v>
      </c>
      <c r="AI14" s="78">
        <v>4.230769230769231E-2</v>
      </c>
      <c r="AJ14" s="79">
        <v>0.55000000000000004</v>
      </c>
      <c r="AK14" s="77">
        <v>0.17100000000000001</v>
      </c>
      <c r="AL14" s="78">
        <v>5.2999999999999999E-2</v>
      </c>
      <c r="AM14" s="78">
        <v>0.10415384615384617</v>
      </c>
      <c r="AN14" s="79">
        <v>1.3540000000000001</v>
      </c>
      <c r="AO14" s="77">
        <v>7.4999999999999997E-2</v>
      </c>
      <c r="AP14" s="78">
        <v>0.02</v>
      </c>
      <c r="AQ14" s="78">
        <v>4.0461538461538459E-2</v>
      </c>
      <c r="AR14" s="79">
        <v>0.52600000000000002</v>
      </c>
      <c r="AS14" s="77">
        <v>0.66</v>
      </c>
      <c r="AT14" s="78">
        <v>0.41</v>
      </c>
      <c r="AU14" s="78">
        <v>0.54353846153846153</v>
      </c>
      <c r="AV14" s="79">
        <v>7.0659999999999998</v>
      </c>
      <c r="AW14" s="77">
        <v>0.88900000000000001</v>
      </c>
      <c r="AX14" s="78">
        <v>0.54300000000000004</v>
      </c>
      <c r="AY14" s="78">
        <v>0.71661538461538465</v>
      </c>
      <c r="AZ14" s="79">
        <v>9.3160000000000007</v>
      </c>
      <c r="BA14" s="86">
        <v>2.9999999999999997E-4</v>
      </c>
      <c r="BB14" s="87">
        <v>1E-4</v>
      </c>
      <c r="BC14" s="87">
        <v>2.0769230769230774E-4</v>
      </c>
      <c r="BD14" s="88">
        <v>2.7000000000000006E-3</v>
      </c>
      <c r="BE14" s="86">
        <v>2.5999999999999999E-2</v>
      </c>
      <c r="BF14" s="87">
        <v>1.0999999999999999E-2</v>
      </c>
      <c r="BG14" s="87">
        <v>1.7307692307692305E-2</v>
      </c>
      <c r="BH14" s="88">
        <v>0.22500000000000001</v>
      </c>
      <c r="BI14" s="86">
        <v>1.9120972222222001E-2</v>
      </c>
      <c r="BJ14" s="87">
        <v>5.7497567755386003E-3</v>
      </c>
      <c r="BK14" s="87">
        <v>1.2230876721726245E-2</v>
      </c>
      <c r="BL14" s="87">
        <v>0.15900139738244118</v>
      </c>
      <c r="BM14" s="18">
        <v>4.6841006944444498E-5</v>
      </c>
      <c r="BN14" s="4">
        <v>1.9171666666666499E-5</v>
      </c>
      <c r="BO14" s="4">
        <v>2.981459668803419E-5</v>
      </c>
      <c r="BP14" s="20">
        <v>3.8758975694444444E-4</v>
      </c>
      <c r="BQ14" s="18">
        <v>3.3033499999999996E-4</v>
      </c>
      <c r="BR14" s="4">
        <v>2.05E-4</v>
      </c>
      <c r="BS14" s="4">
        <v>2.7303500000000009E-4</v>
      </c>
      <c r="BT14" s="20">
        <v>3.5494550000000008E-3</v>
      </c>
      <c r="BU14" s="18">
        <v>4.5095777777777799E-4</v>
      </c>
      <c r="BV14" s="4">
        <v>2.78635E-4</v>
      </c>
      <c r="BW14" s="4">
        <v>3.6482594284188024E-4</v>
      </c>
      <c r="BX14" s="20">
        <v>4.7427372569444435E-3</v>
      </c>
      <c r="BY14" s="18">
        <v>4.9657138888888498E-4</v>
      </c>
      <c r="BZ14" s="4">
        <v>4.9052663194444504E-4</v>
      </c>
      <c r="CA14" s="4">
        <v>4.9250312499999997E-4</v>
      </c>
      <c r="CB14" s="20">
        <v>6.4025406249999996E-3</v>
      </c>
      <c r="CC14" s="18">
        <v>2.6218485059069E-5</v>
      </c>
      <c r="CD14" s="4">
        <v>1.18748783877693E-5</v>
      </c>
      <c r="CE14" s="4">
        <v>1.8576976822401588E-5</v>
      </c>
      <c r="CF14" s="20">
        <v>2.4150069869122064E-4</v>
      </c>
      <c r="CG14" s="18">
        <v>4.0000000000000003E-7</v>
      </c>
      <c r="CH14" s="4">
        <v>1.0000000000000001E-7</v>
      </c>
      <c r="CI14" s="4">
        <v>3.2307692307692294E-7</v>
      </c>
      <c r="CJ14" s="20">
        <v>4.1999999999999988E-6</v>
      </c>
      <c r="CK14" s="18">
        <v>2.0000000000000002E-7</v>
      </c>
      <c r="CL14" s="4">
        <v>1.0000000000000001E-7</v>
      </c>
      <c r="CM14" s="4">
        <v>1.3846153846153852E-7</v>
      </c>
      <c r="CN14" s="20">
        <v>1.8000000000000008E-6</v>
      </c>
      <c r="CO14" s="18">
        <v>0</v>
      </c>
      <c r="CP14" s="4">
        <v>0</v>
      </c>
      <c r="CQ14" s="4">
        <v>0</v>
      </c>
      <c r="CR14" s="20">
        <v>0</v>
      </c>
      <c r="CS14" s="18">
        <v>2.0000000000000002E-7</v>
      </c>
      <c r="CT14" s="4">
        <v>1.0000000000000001E-7</v>
      </c>
      <c r="CU14" s="4">
        <v>1.3846153846153852E-7</v>
      </c>
      <c r="CV14" s="20">
        <v>1.8000000000000008E-6</v>
      </c>
      <c r="CW14" s="18">
        <v>2.0000000000000002E-7</v>
      </c>
      <c r="CX14" s="4">
        <v>1.0000000000000001E-7</v>
      </c>
      <c r="CY14" s="4">
        <v>1.9230769230769231E-7</v>
      </c>
      <c r="CZ14" s="20">
        <v>2.5000000000000002E-6</v>
      </c>
      <c r="DA14" s="18">
        <v>2.9999999999999999E-7</v>
      </c>
      <c r="DB14" s="4">
        <v>1.0000000000000001E-7</v>
      </c>
      <c r="DC14" s="4">
        <v>2.3076923076923083E-7</v>
      </c>
      <c r="DD14" s="20">
        <v>3.0000000000000009E-6</v>
      </c>
      <c r="DE14" s="18">
        <v>1E-4</v>
      </c>
      <c r="DF14" s="4">
        <v>1E-4</v>
      </c>
      <c r="DG14" s="4">
        <v>1E-4</v>
      </c>
      <c r="DH14" s="20">
        <v>1.2999999999999999E-3</v>
      </c>
      <c r="DI14" s="86">
        <f t="shared" si="3"/>
        <v>0.94892097222222194</v>
      </c>
      <c r="DJ14" s="87">
        <f t="shared" si="4"/>
        <v>0.5013497567755385</v>
      </c>
      <c r="DK14" s="87">
        <f t="shared" si="5"/>
        <v>0.72086164595249558</v>
      </c>
      <c r="DL14" s="88">
        <f t="shared" si="6"/>
        <v>9.3712013973824426</v>
      </c>
      <c r="DM14" s="95">
        <v>190.15600000000001</v>
      </c>
      <c r="DN14" s="96">
        <v>13.88</v>
      </c>
      <c r="DO14" s="96">
        <v>63.67157142857144</v>
      </c>
      <c r="DP14" s="97">
        <v>891.40200000000016</v>
      </c>
      <c r="DQ14" s="95">
        <v>2775.06</v>
      </c>
      <c r="DR14" s="96">
        <v>267.3</v>
      </c>
      <c r="DS14" s="96">
        <v>1305.2571428571428</v>
      </c>
      <c r="DT14" s="97">
        <v>18273.599999999999</v>
      </c>
      <c r="DU14" s="107">
        <f t="shared" si="13"/>
        <v>0.66554600000000008</v>
      </c>
      <c r="DV14" s="108">
        <f t="shared" si="14"/>
        <v>4.8580000000000005E-2</v>
      </c>
      <c r="DW14" s="108">
        <f t="shared" si="15"/>
        <v>0.22285050000000003</v>
      </c>
      <c r="DX14" s="109">
        <f t="shared" si="16"/>
        <v>3.1199070000000009</v>
      </c>
      <c r="DY14" s="107">
        <f t="shared" si="12"/>
        <v>111.00239999999999</v>
      </c>
      <c r="DZ14" s="108">
        <f t="shared" si="12"/>
        <v>10.692</v>
      </c>
      <c r="EA14" s="108">
        <f t="shared" si="12"/>
        <v>52.21028571428571</v>
      </c>
      <c r="EB14" s="109">
        <f t="shared" si="12"/>
        <v>730.94399999999996</v>
      </c>
      <c r="EC14" s="104">
        <f t="shared" si="7"/>
        <v>112.61686697222223</v>
      </c>
      <c r="ED14" s="105">
        <f t="shared" si="8"/>
        <v>11.241929756775537</v>
      </c>
      <c r="EE14" s="105">
        <f t="shared" si="9"/>
        <v>53.153997860238206</v>
      </c>
      <c r="EF14" s="106">
        <f t="shared" si="10"/>
        <v>743.43510839738246</v>
      </c>
      <c r="EG14" s="32">
        <f>E14/EF14*100</f>
        <v>3.161002182242755</v>
      </c>
    </row>
    <row r="15" spans="1:137" x14ac:dyDescent="0.25">
      <c r="A15" s="23">
        <v>13</v>
      </c>
      <c r="B15" s="2">
        <v>44005</v>
      </c>
      <c r="C15" s="2">
        <v>44032</v>
      </c>
      <c r="D15" s="3">
        <f t="shared" si="2"/>
        <v>27</v>
      </c>
      <c r="E15" s="12">
        <v>97.600000000000009</v>
      </c>
      <c r="F15" s="21">
        <v>6.97</v>
      </c>
      <c r="G15" s="7">
        <v>6.29</v>
      </c>
      <c r="H15" s="22">
        <v>6.6894999999999998</v>
      </c>
      <c r="I15" s="53">
        <v>143</v>
      </c>
      <c r="J15" s="31">
        <v>12.6</v>
      </c>
      <c r="K15" s="54">
        <v>25.315000000000001</v>
      </c>
      <c r="L15" s="39">
        <v>24.719722222222</v>
      </c>
      <c r="M15" s="40">
        <v>15.118819444444</v>
      </c>
      <c r="N15" s="41">
        <v>19.311701405052787</v>
      </c>
      <c r="O15" s="61">
        <v>13.36</v>
      </c>
      <c r="P15" s="62">
        <v>0</v>
      </c>
      <c r="Q15" s="62">
        <v>1.8096428571428571</v>
      </c>
      <c r="R15" s="63">
        <v>50.67</v>
      </c>
      <c r="S15" s="39">
        <v>14.644583333332999</v>
      </c>
      <c r="T15" s="40">
        <v>6.0734722222222004</v>
      </c>
      <c r="U15" s="41">
        <v>11.074398877011159</v>
      </c>
      <c r="V15" s="70">
        <v>997.08694444443995</v>
      </c>
      <c r="W15" s="5">
        <v>983.96486111110005</v>
      </c>
      <c r="X15" s="19">
        <v>989.44795028800445</v>
      </c>
      <c r="Y15" s="61">
        <v>76.015625</v>
      </c>
      <c r="Z15" s="62">
        <v>48.359375</v>
      </c>
      <c r="AA15" s="62">
        <v>61.524355278561181</v>
      </c>
      <c r="AB15" s="63">
        <v>1661.1575925211519</v>
      </c>
      <c r="AC15" s="77">
        <v>7.85E-2</v>
      </c>
      <c r="AD15" s="78">
        <v>0</v>
      </c>
      <c r="AE15" s="78">
        <v>5.8446428571428573E-2</v>
      </c>
      <c r="AF15" s="79">
        <v>1.6365000000000001</v>
      </c>
      <c r="AG15" s="77">
        <v>6.3E-2</v>
      </c>
      <c r="AH15" s="78">
        <v>3.5999999999999997E-2</v>
      </c>
      <c r="AI15" s="78">
        <v>4.6814814814814816E-2</v>
      </c>
      <c r="AJ15" s="79">
        <v>1.264</v>
      </c>
      <c r="AK15" s="77">
        <v>0.14000000000000001</v>
      </c>
      <c r="AL15" s="78">
        <v>7.3999999999999996E-2</v>
      </c>
      <c r="AM15" s="78">
        <v>0.10792592592592593</v>
      </c>
      <c r="AN15" s="79">
        <v>2.9140000000000001</v>
      </c>
      <c r="AO15" s="77">
        <v>5.5E-2</v>
      </c>
      <c r="AP15" s="78">
        <v>2.1999999999999999E-2</v>
      </c>
      <c r="AQ15" s="78">
        <v>3.9888888888888883E-2</v>
      </c>
      <c r="AR15" s="79">
        <v>1.077</v>
      </c>
      <c r="AS15" s="77">
        <v>0.621</v>
      </c>
      <c r="AT15" s="78">
        <v>0.36099999999999999</v>
      </c>
      <c r="AU15" s="78">
        <v>0.49325925925925923</v>
      </c>
      <c r="AV15" s="79">
        <v>13.318</v>
      </c>
      <c r="AW15" s="77">
        <v>0.91300000000000003</v>
      </c>
      <c r="AX15" s="78">
        <v>0.45800000000000002</v>
      </c>
      <c r="AY15" s="78">
        <v>0.64351851851851849</v>
      </c>
      <c r="AZ15" s="79">
        <v>17.375</v>
      </c>
      <c r="BA15" s="86">
        <v>2.9999999999999997E-4</v>
      </c>
      <c r="BB15" s="87">
        <v>1E-4</v>
      </c>
      <c r="BC15" s="87">
        <v>1.8888888888888894E-4</v>
      </c>
      <c r="BD15" s="88">
        <v>5.1000000000000012E-3</v>
      </c>
      <c r="BE15" s="86">
        <v>1.7999999999999999E-2</v>
      </c>
      <c r="BF15" s="87">
        <v>8.0000000000000002E-3</v>
      </c>
      <c r="BG15" s="87">
        <v>1.3296296296296296E-2</v>
      </c>
      <c r="BH15" s="88">
        <v>0.35899999999999999</v>
      </c>
      <c r="BI15" s="86">
        <v>1.4902986111111001E-2</v>
      </c>
      <c r="BJ15" s="87">
        <v>3.5260416666666999E-3</v>
      </c>
      <c r="BK15" s="87">
        <v>9.3319366848081484E-3</v>
      </c>
      <c r="BL15" s="87">
        <v>0.25196229048982</v>
      </c>
      <c r="BM15" s="18">
        <v>3.7197812499999996E-5</v>
      </c>
      <c r="BN15" s="4">
        <v>7.8996527777780007E-6</v>
      </c>
      <c r="BO15" s="4">
        <v>2.8887993559669247E-5</v>
      </c>
      <c r="BP15" s="20">
        <v>8.08863819670739E-4</v>
      </c>
      <c r="BQ15" s="18">
        <v>3.1050000000000001E-4</v>
      </c>
      <c r="BR15" s="4">
        <v>4.0500000000000004E-7</v>
      </c>
      <c r="BS15" s="4">
        <v>2.3872624999999998E-4</v>
      </c>
      <c r="BT15" s="20">
        <v>6.6843350000000004E-3</v>
      </c>
      <c r="BU15" s="18">
        <v>4.6292142361111096E-4</v>
      </c>
      <c r="BV15" s="4">
        <v>3.7987152777777503E-6</v>
      </c>
      <c r="BW15" s="4">
        <v>3.1560729945855889E-4</v>
      </c>
      <c r="BX15" s="20">
        <v>8.8370043848396487E-3</v>
      </c>
      <c r="BY15" s="18">
        <v>4.9859347222221996E-4</v>
      </c>
      <c r="BZ15" s="4">
        <v>1.0000000000000001E-7</v>
      </c>
      <c r="CA15" s="4">
        <v>4.7714633317457356E-4</v>
      </c>
      <c r="CB15" s="20">
        <v>1.3360097328888059E-2</v>
      </c>
      <c r="CC15" s="18">
        <v>2.0040062543432999E-5</v>
      </c>
      <c r="CD15" s="4">
        <v>4.3780097425191501E-6</v>
      </c>
      <c r="CE15" s="4">
        <v>1.491004090160393E-5</v>
      </c>
      <c r="CF15" s="20">
        <v>4.1748114524490999E-4</v>
      </c>
      <c r="CG15" s="18">
        <v>2.9999999999999999E-7</v>
      </c>
      <c r="CH15" s="4">
        <v>1.0000000000000001E-7</v>
      </c>
      <c r="CI15" s="4">
        <v>2.3214285714285714E-7</v>
      </c>
      <c r="CJ15" s="20">
        <v>6.4999999999999988E-6</v>
      </c>
      <c r="CK15" s="18">
        <v>1.0000000000000001E-7</v>
      </c>
      <c r="CL15" s="4">
        <v>1.0000000000000001E-7</v>
      </c>
      <c r="CM15" s="4">
        <v>1.0000000000000005E-7</v>
      </c>
      <c r="CN15" s="20">
        <v>2.8000000000000011E-6</v>
      </c>
      <c r="CO15" s="18">
        <v>0</v>
      </c>
      <c r="CP15" s="4">
        <v>0</v>
      </c>
      <c r="CQ15" s="4">
        <v>0</v>
      </c>
      <c r="CR15" s="20">
        <v>0</v>
      </c>
      <c r="CS15" s="18">
        <v>1.0000000000000001E-7</v>
      </c>
      <c r="CT15" s="4">
        <v>1.0000000000000001E-7</v>
      </c>
      <c r="CU15" s="4">
        <v>1.0000000000000005E-7</v>
      </c>
      <c r="CV15" s="20">
        <v>2.8000000000000011E-6</v>
      </c>
      <c r="CW15" s="18">
        <v>2.0000000000000002E-7</v>
      </c>
      <c r="CX15" s="4">
        <v>1.0000000000000001E-7</v>
      </c>
      <c r="CY15" s="4">
        <v>1.2857142857142863E-7</v>
      </c>
      <c r="CZ15" s="20">
        <v>3.600000000000002E-6</v>
      </c>
      <c r="DA15" s="18">
        <v>2.9999999999999999E-7</v>
      </c>
      <c r="DB15" s="4">
        <v>1.0000000000000001E-7</v>
      </c>
      <c r="DC15" s="4">
        <v>1.7857142857142855E-7</v>
      </c>
      <c r="DD15" s="20">
        <v>4.9999999999999987E-6</v>
      </c>
      <c r="DE15" s="18">
        <v>2.0000000000000001E-4</v>
      </c>
      <c r="DF15" s="4">
        <v>1E-4</v>
      </c>
      <c r="DG15" s="4">
        <v>1.5000000000000004E-4</v>
      </c>
      <c r="DH15" s="20">
        <v>4.2000000000000015E-3</v>
      </c>
      <c r="DI15" s="86">
        <f t="shared" si="3"/>
        <v>0.85470298611111095</v>
      </c>
      <c r="DJ15" s="87">
        <f t="shared" si="4"/>
        <v>0.43862604166666669</v>
      </c>
      <c r="DK15" s="87">
        <f t="shared" si="5"/>
        <v>0.66915243933031077</v>
      </c>
      <c r="DL15" s="88">
        <f t="shared" si="6"/>
        <v>18.125562290489821</v>
      </c>
      <c r="DM15" s="95">
        <v>501.762</v>
      </c>
      <c r="DN15" s="96">
        <v>26.372</v>
      </c>
      <c r="DO15" s="96">
        <v>156.6461379310345</v>
      </c>
      <c r="DP15" s="97">
        <v>4542.7380000000003</v>
      </c>
      <c r="DQ15" s="95">
        <v>3086.1000000000004</v>
      </c>
      <c r="DR15" s="96">
        <v>359.64000000000004</v>
      </c>
      <c r="DS15" s="96">
        <v>1759.655172413793</v>
      </c>
      <c r="DT15" s="97">
        <v>51030</v>
      </c>
      <c r="DU15" s="107">
        <f t="shared" si="13"/>
        <v>1.756167</v>
      </c>
      <c r="DV15" s="108">
        <f t="shared" si="14"/>
        <v>9.2301999999999995E-2</v>
      </c>
      <c r="DW15" s="108">
        <f t="shared" si="15"/>
        <v>0.54826148275862074</v>
      </c>
      <c r="DX15" s="109">
        <f t="shared" si="16"/>
        <v>15.899583000000002</v>
      </c>
      <c r="DY15" s="107">
        <f t="shared" si="12"/>
        <v>123.44400000000002</v>
      </c>
      <c r="DZ15" s="108">
        <f t="shared" si="12"/>
        <v>14.385600000000002</v>
      </c>
      <c r="EA15" s="108">
        <f t="shared" si="12"/>
        <v>70.386206896551727</v>
      </c>
      <c r="EB15" s="109">
        <f t="shared" si="12"/>
        <v>2041.2</v>
      </c>
      <c r="EC15" s="104">
        <f t="shared" si="7"/>
        <v>126.05486998611113</v>
      </c>
      <c r="ED15" s="105">
        <f t="shared" si="8"/>
        <v>14.916528041666668</v>
      </c>
      <c r="EE15" s="105">
        <f t="shared" si="9"/>
        <v>71.60362081864065</v>
      </c>
      <c r="EF15" s="106">
        <f t="shared" si="10"/>
        <v>2075.2251452904898</v>
      </c>
      <c r="EG15" s="32">
        <f>E15/EF15*100</f>
        <v>4.7031041533731024</v>
      </c>
    </row>
    <row r="16" spans="1:137" x14ac:dyDescent="0.25">
      <c r="A16" s="23">
        <v>14</v>
      </c>
      <c r="B16" s="2">
        <v>44033</v>
      </c>
      <c r="C16" s="2">
        <v>44046</v>
      </c>
      <c r="D16" s="3">
        <f>C16-B16</f>
        <v>13</v>
      </c>
      <c r="E16" s="13" t="s">
        <v>28</v>
      </c>
      <c r="F16" s="47" t="s">
        <v>28</v>
      </c>
      <c r="G16" s="48" t="s">
        <v>28</v>
      </c>
      <c r="H16" s="49" t="s">
        <v>28</v>
      </c>
      <c r="I16" s="55" t="s">
        <v>28</v>
      </c>
      <c r="J16" s="56" t="s">
        <v>28</v>
      </c>
      <c r="K16" s="57" t="s">
        <v>28</v>
      </c>
      <c r="L16" s="39">
        <v>24.968888888889001</v>
      </c>
      <c r="M16" s="40">
        <v>17.803039513678002</v>
      </c>
      <c r="N16" s="41">
        <v>20.932719142535785</v>
      </c>
      <c r="O16" s="61">
        <v>4.5999999999999996</v>
      </c>
      <c r="P16" s="62">
        <v>0</v>
      </c>
      <c r="Q16" s="62">
        <v>0.63142857142857145</v>
      </c>
      <c r="R16" s="63">
        <v>8.84</v>
      </c>
      <c r="S16" s="39">
        <v>14.082083333332999</v>
      </c>
      <c r="T16" s="40">
        <v>7.2547916666666996</v>
      </c>
      <c r="U16" s="41">
        <v>10.503347597103323</v>
      </c>
      <c r="V16" s="70">
        <v>993.06756944444999</v>
      </c>
      <c r="W16" s="5">
        <v>982.30416666666997</v>
      </c>
      <c r="X16" s="19">
        <v>988.17416127981869</v>
      </c>
      <c r="Y16" s="61">
        <v>73.260277777778001</v>
      </c>
      <c r="Z16" s="62">
        <v>47.660972222222</v>
      </c>
      <c r="AA16" s="62">
        <v>54.221491841617649</v>
      </c>
      <c r="AB16" s="63">
        <v>759.10088578264708</v>
      </c>
      <c r="AC16" s="77">
        <v>7.4499999999999997E-2</v>
      </c>
      <c r="AD16" s="78">
        <v>0</v>
      </c>
      <c r="AE16" s="78">
        <v>4.9035714285714287E-2</v>
      </c>
      <c r="AF16" s="79">
        <v>0.6865</v>
      </c>
      <c r="AG16" s="77">
        <v>6.4000000000000001E-2</v>
      </c>
      <c r="AH16" s="78">
        <v>4.2999999999999997E-2</v>
      </c>
      <c r="AI16" s="78">
        <v>5.4727272727272729E-2</v>
      </c>
      <c r="AJ16" s="79">
        <v>0.60199999999999998</v>
      </c>
      <c r="AK16" s="77">
        <v>0.13600000000000001</v>
      </c>
      <c r="AL16" s="78">
        <v>7.6999999999999999E-2</v>
      </c>
      <c r="AM16" s="78">
        <v>0.1119090909090909</v>
      </c>
      <c r="AN16" s="79">
        <v>1.2310000000000001</v>
      </c>
      <c r="AO16" s="77">
        <v>4.8000000000000001E-2</v>
      </c>
      <c r="AP16" s="78">
        <v>2.1999999999999999E-2</v>
      </c>
      <c r="AQ16" s="78">
        <v>3.7454545454545456E-2</v>
      </c>
      <c r="AR16" s="79">
        <v>0.41199999999999998</v>
      </c>
      <c r="AS16" s="77">
        <v>0.61899999999999999</v>
      </c>
      <c r="AT16" s="78">
        <v>0.47</v>
      </c>
      <c r="AU16" s="78">
        <v>0.53745454545454552</v>
      </c>
      <c r="AV16" s="79">
        <v>5.9119999999999999</v>
      </c>
      <c r="AW16" s="77">
        <v>0.72599999999999998</v>
      </c>
      <c r="AX16" s="78">
        <v>0.60299999999999998</v>
      </c>
      <c r="AY16" s="78">
        <v>0.66272727272727272</v>
      </c>
      <c r="AZ16" s="79">
        <v>7.29</v>
      </c>
      <c r="BA16" s="86">
        <v>2.0000000000000001E-4</v>
      </c>
      <c r="BB16" s="87">
        <v>2.0000000000000001E-4</v>
      </c>
      <c r="BC16" s="87">
        <v>1.9999999999999998E-4</v>
      </c>
      <c r="BD16" s="88">
        <v>2.1999999999999997E-3</v>
      </c>
      <c r="BE16" s="86">
        <v>1.6E-2</v>
      </c>
      <c r="BF16" s="87">
        <v>0.01</v>
      </c>
      <c r="BG16" s="87">
        <v>1.2909090909090908E-2</v>
      </c>
      <c r="BH16" s="88">
        <v>0.14199999999999999</v>
      </c>
      <c r="BI16" s="86">
        <v>1.8923766504517003E-2</v>
      </c>
      <c r="BJ16" s="87">
        <v>7.3639332870049003E-3</v>
      </c>
      <c r="BK16" s="87">
        <v>1.1290209031691593E-2</v>
      </c>
      <c r="BL16" s="87">
        <v>0.15806292644368231</v>
      </c>
      <c r="BM16" s="18">
        <v>3.4932881944444501E-5</v>
      </c>
      <c r="BN16" s="4">
        <v>8.901519756839E-6</v>
      </c>
      <c r="BO16" s="4">
        <v>2.5180645285553615E-5</v>
      </c>
      <c r="BP16" s="20">
        <v>3.5252903399775055E-4</v>
      </c>
      <c r="BQ16" s="18">
        <v>3.1093499999999998E-4</v>
      </c>
      <c r="BR16" s="4">
        <v>0</v>
      </c>
      <c r="BS16" s="4">
        <v>2.1145857142857143E-4</v>
      </c>
      <c r="BT16" s="20">
        <v>2.9604200000000001E-3</v>
      </c>
      <c r="BU16" s="18">
        <v>3.6984954861111102E-4</v>
      </c>
      <c r="BV16" s="4">
        <v>3.6273958333333496E-6</v>
      </c>
      <c r="BW16" s="4">
        <v>2.6560881665569453E-4</v>
      </c>
      <c r="BX16" s="20">
        <v>3.7185234331797235E-3</v>
      </c>
      <c r="BY16" s="18">
        <v>4.9653378472222498E-4</v>
      </c>
      <c r="BZ16" s="4">
        <v>4.9125208333333499E-4</v>
      </c>
      <c r="CA16" s="4">
        <v>4.9416565206848067E-4</v>
      </c>
      <c r="CB16" s="20">
        <v>6.9183191289587291E-3</v>
      </c>
      <c r="CC16" s="18">
        <v>2.2961883252258502E-5</v>
      </c>
      <c r="CD16" s="4">
        <v>4.6710233029381998E-6</v>
      </c>
      <c r="CE16" s="4">
        <v>1.6145104515845799E-5</v>
      </c>
      <c r="CF16" s="20">
        <v>2.2603146322184117E-4</v>
      </c>
      <c r="CG16" s="18">
        <v>2.9999999999999999E-7</v>
      </c>
      <c r="CH16" s="4">
        <v>2.9999999999999999E-7</v>
      </c>
      <c r="CI16" s="4">
        <v>2.9999999999999993E-7</v>
      </c>
      <c r="CJ16" s="20">
        <v>4.1999999999999996E-6</v>
      </c>
      <c r="CK16" s="18">
        <v>1.0000000000000001E-7</v>
      </c>
      <c r="CL16" s="4">
        <v>1.0000000000000001E-7</v>
      </c>
      <c r="CM16" s="4">
        <v>1.0000000000000001E-7</v>
      </c>
      <c r="CN16" s="20">
        <v>1.4000000000000001E-6</v>
      </c>
      <c r="CO16" s="18">
        <v>0</v>
      </c>
      <c r="CP16" s="4">
        <v>0</v>
      </c>
      <c r="CQ16" s="4">
        <v>0</v>
      </c>
      <c r="CR16" s="20">
        <v>0</v>
      </c>
      <c r="CS16" s="18">
        <v>1.0000000000000001E-7</v>
      </c>
      <c r="CT16" s="4">
        <v>1.0000000000000001E-7</v>
      </c>
      <c r="CU16" s="4">
        <v>1.0000000000000001E-7</v>
      </c>
      <c r="CV16" s="20">
        <v>1.4000000000000001E-6</v>
      </c>
      <c r="CW16" s="18">
        <v>2.0000000000000002E-7</v>
      </c>
      <c r="CX16" s="4">
        <v>2.0000000000000002E-7</v>
      </c>
      <c r="CY16" s="4">
        <v>2.0000000000000002E-7</v>
      </c>
      <c r="CZ16" s="20">
        <v>2.8000000000000003E-6</v>
      </c>
      <c r="DA16" s="18">
        <v>2.0000000000000002E-7</v>
      </c>
      <c r="DB16" s="4">
        <v>2.0000000000000002E-7</v>
      </c>
      <c r="DC16" s="4">
        <v>2.0000000000000002E-7</v>
      </c>
      <c r="DD16" s="20">
        <v>2.8000000000000003E-6</v>
      </c>
      <c r="DE16" s="18">
        <v>2.9999999999999997E-4</v>
      </c>
      <c r="DF16" s="4">
        <v>1E-4</v>
      </c>
      <c r="DG16" s="4">
        <v>1.6428571428571428E-4</v>
      </c>
      <c r="DH16" s="20">
        <v>2.3E-3</v>
      </c>
      <c r="DI16" s="86">
        <f t="shared" si="3"/>
        <v>0.84862376650451699</v>
      </c>
      <c r="DJ16" s="87">
        <f t="shared" si="4"/>
        <v>0.55456393328700482</v>
      </c>
      <c r="DK16" s="87">
        <f t="shared" si="5"/>
        <v>0.70988955968104228</v>
      </c>
      <c r="DL16" s="88">
        <f t="shared" si="6"/>
        <v>7.9897629264436816</v>
      </c>
      <c r="DM16" s="95">
        <v>573.24400000000003</v>
      </c>
      <c r="DN16" s="96">
        <v>78.034000000000006</v>
      </c>
      <c r="DO16" s="96">
        <v>242.0154666666667</v>
      </c>
      <c r="DP16" s="97">
        <v>3630.2320000000004</v>
      </c>
      <c r="DQ16" s="95">
        <v>2682.7200000000003</v>
      </c>
      <c r="DR16" s="96">
        <v>461.7</v>
      </c>
      <c r="DS16" s="96">
        <v>1230.7140000000002</v>
      </c>
      <c r="DT16" s="97">
        <v>18460.710000000003</v>
      </c>
      <c r="DU16" s="107">
        <f t="shared" si="13"/>
        <v>2.006354</v>
      </c>
      <c r="DV16" s="108">
        <f t="shared" si="14"/>
        <v>0.27311900000000006</v>
      </c>
      <c r="DW16" s="108">
        <f t="shared" si="15"/>
        <v>0.84705413333333346</v>
      </c>
      <c r="DX16" s="109">
        <f t="shared" si="16"/>
        <v>12.705812000000002</v>
      </c>
      <c r="DY16" s="107">
        <f t="shared" si="12"/>
        <v>107.30880000000002</v>
      </c>
      <c r="DZ16" s="108">
        <f t="shared" si="12"/>
        <v>18.468</v>
      </c>
      <c r="EA16" s="108">
        <f t="shared" si="12"/>
        <v>49.228560000000009</v>
      </c>
      <c r="EB16" s="109">
        <f t="shared" si="12"/>
        <v>738.42840000000012</v>
      </c>
      <c r="EC16" s="104">
        <f t="shared" si="7"/>
        <v>110.16377776650454</v>
      </c>
      <c r="ED16" s="105">
        <f t="shared" si="8"/>
        <v>19.295682933287004</v>
      </c>
      <c r="EE16" s="105">
        <f t="shared" si="9"/>
        <v>50.785503693014384</v>
      </c>
      <c r="EF16" s="106">
        <f t="shared" si="10"/>
        <v>759.12397492644379</v>
      </c>
      <c r="EG16" s="32" t="s">
        <v>30</v>
      </c>
    </row>
    <row r="17" spans="1:137" x14ac:dyDescent="0.25">
      <c r="A17" s="23">
        <v>15</v>
      </c>
      <c r="B17" s="2">
        <v>44047</v>
      </c>
      <c r="C17" s="2">
        <v>44053</v>
      </c>
      <c r="D17" s="3">
        <f t="shared" si="2"/>
        <v>6</v>
      </c>
      <c r="E17" s="12">
        <v>18.899999999999988</v>
      </c>
      <c r="F17" s="21">
        <v>6.78</v>
      </c>
      <c r="G17" s="7">
        <v>6.46</v>
      </c>
      <c r="H17" s="22">
        <v>6.5825000000000014</v>
      </c>
      <c r="I17" s="53">
        <v>75.2</v>
      </c>
      <c r="J17" s="31">
        <v>19.899999999999999</v>
      </c>
      <c r="K17" s="54">
        <v>28.345000000000006</v>
      </c>
      <c r="L17" s="39">
        <v>25.067777777778002</v>
      </c>
      <c r="M17" s="40">
        <v>21.379236111110998</v>
      </c>
      <c r="N17" s="41">
        <v>23.479285714285716</v>
      </c>
      <c r="O17" s="61">
        <v>7.24</v>
      </c>
      <c r="P17" s="62">
        <v>0</v>
      </c>
      <c r="Q17" s="62">
        <v>1.6657142857142857</v>
      </c>
      <c r="R17" s="63">
        <v>11.66</v>
      </c>
      <c r="S17" s="39">
        <v>13.805416666667</v>
      </c>
      <c r="T17" s="40">
        <v>13.035347222222001</v>
      </c>
      <c r="U17" s="41">
        <v>13.447106481481333</v>
      </c>
      <c r="V17" s="70">
        <v>995.52576388888997</v>
      </c>
      <c r="W17" s="5">
        <v>990.87604166666995</v>
      </c>
      <c r="X17" s="19">
        <v>992.90571428571707</v>
      </c>
      <c r="Y17" s="61">
        <v>67.127708333333004</v>
      </c>
      <c r="Z17" s="62">
        <v>51.141527777778002</v>
      </c>
      <c r="AA17" s="62">
        <v>57.168035714285722</v>
      </c>
      <c r="AB17" s="63">
        <v>400.17625000000004</v>
      </c>
      <c r="AC17" s="77">
        <v>8.8499999999999995E-2</v>
      </c>
      <c r="AD17" s="78">
        <v>5.5500000000000001E-2</v>
      </c>
      <c r="AE17" s="78">
        <v>7.2714285714285704E-2</v>
      </c>
      <c r="AF17" s="79">
        <v>0.50900000000000001</v>
      </c>
      <c r="AG17" s="77">
        <v>6.8000000000000005E-2</v>
      </c>
      <c r="AH17" s="78">
        <v>4.2000000000000003E-2</v>
      </c>
      <c r="AI17" s="78">
        <v>5.2999999999999999E-2</v>
      </c>
      <c r="AJ17" s="79">
        <v>0.371</v>
      </c>
      <c r="AK17" s="77">
        <v>0.152</v>
      </c>
      <c r="AL17" s="78">
        <v>0.09</v>
      </c>
      <c r="AM17" s="78">
        <v>0.12542857142857142</v>
      </c>
      <c r="AN17" s="79">
        <v>0.878</v>
      </c>
      <c r="AO17" s="77">
        <v>5.7000000000000002E-2</v>
      </c>
      <c r="AP17" s="78">
        <v>2.7E-2</v>
      </c>
      <c r="AQ17" s="78">
        <v>4.7285714285714285E-2</v>
      </c>
      <c r="AR17" s="79">
        <v>0.33100000000000002</v>
      </c>
      <c r="AS17" s="77">
        <v>0.68</v>
      </c>
      <c r="AT17" s="78">
        <v>0.51300000000000001</v>
      </c>
      <c r="AU17" s="78">
        <v>0.58957142857142852</v>
      </c>
      <c r="AV17" s="79">
        <v>4.1269999999999998</v>
      </c>
      <c r="AW17" s="77">
        <v>0.88400000000000001</v>
      </c>
      <c r="AX17" s="78">
        <v>0.60099999999999998</v>
      </c>
      <c r="AY17" s="78">
        <v>0.76142857142857145</v>
      </c>
      <c r="AZ17" s="79">
        <v>5.33</v>
      </c>
      <c r="BA17" s="86">
        <v>4.0000000000000002E-4</v>
      </c>
      <c r="BB17" s="87">
        <v>2.9999999999999997E-4</v>
      </c>
      <c r="BC17" s="87">
        <v>3.2000000000000003E-4</v>
      </c>
      <c r="BD17" s="88">
        <v>1.6000000000000001E-3</v>
      </c>
      <c r="BE17" s="86">
        <v>2.7E-2</v>
      </c>
      <c r="BF17" s="87">
        <v>1.0999999999999999E-2</v>
      </c>
      <c r="BG17" s="87">
        <v>0.02</v>
      </c>
      <c r="BH17" s="88">
        <v>0.14000000000000001</v>
      </c>
      <c r="BI17" s="86">
        <v>2.4212291666667E-2</v>
      </c>
      <c r="BJ17" s="87">
        <v>7.2578472222221994E-3</v>
      </c>
      <c r="BK17" s="87">
        <v>1.4811673023043028E-2</v>
      </c>
      <c r="BL17" s="87">
        <v>0.10368171116130119</v>
      </c>
      <c r="BM17" s="18">
        <v>4.0595E-5</v>
      </c>
      <c r="BN17" s="4">
        <v>2.4985034722222001E-5</v>
      </c>
      <c r="BO17" s="4">
        <v>3.5382500000000002E-5</v>
      </c>
      <c r="BP17" s="20">
        <v>2.4767750000000003E-4</v>
      </c>
      <c r="BQ17" s="18">
        <v>3.4000000000000002E-4</v>
      </c>
      <c r="BR17" s="4">
        <v>2.565E-4</v>
      </c>
      <c r="BS17" s="4">
        <v>2.9561857142857144E-4</v>
      </c>
      <c r="BT17" s="20">
        <v>2.0693299999999999E-3</v>
      </c>
      <c r="BU17" s="18">
        <v>4.4868875000000002E-4</v>
      </c>
      <c r="BV17" s="4">
        <v>3.0725729166666653E-4</v>
      </c>
      <c r="BW17" s="4">
        <v>3.864773313492063E-4</v>
      </c>
      <c r="BX17" s="20">
        <v>2.705341319444444E-3</v>
      </c>
      <c r="BY17" s="18">
        <v>4.9791288194444498E-4</v>
      </c>
      <c r="BZ17" s="4">
        <v>4.9558802083333499E-4</v>
      </c>
      <c r="CA17" s="4">
        <v>4.9656714285714425E-4</v>
      </c>
      <c r="CB17" s="20">
        <v>3.4759700000000096E-3</v>
      </c>
      <c r="CC17" s="18">
        <v>3.4606145833333501E-5</v>
      </c>
      <c r="CD17" s="4">
        <v>1.6395274496178E-5</v>
      </c>
      <c r="CE17" s="4">
        <v>2.5120122225807231E-5</v>
      </c>
      <c r="CF17" s="20">
        <v>1.7584085558065062E-4</v>
      </c>
      <c r="CG17" s="18">
        <v>2.9999999999999999E-7</v>
      </c>
      <c r="CH17" s="4">
        <v>2.9999999999999999E-7</v>
      </c>
      <c r="CI17" s="4">
        <v>2.9999999999999999E-7</v>
      </c>
      <c r="CJ17" s="20">
        <v>2.1000000000000002E-6</v>
      </c>
      <c r="CK17" s="18">
        <v>1.0000000000000001E-7</v>
      </c>
      <c r="CL17" s="4">
        <v>1.0000000000000001E-7</v>
      </c>
      <c r="CM17" s="4">
        <v>9.9999999999999995E-8</v>
      </c>
      <c r="CN17" s="20">
        <v>6.9999999999999997E-7</v>
      </c>
      <c r="CO17" s="18">
        <v>0</v>
      </c>
      <c r="CP17" s="4">
        <v>0</v>
      </c>
      <c r="CQ17" s="4">
        <v>0</v>
      </c>
      <c r="CR17" s="20">
        <v>0</v>
      </c>
      <c r="CS17" s="18">
        <v>2.0000000000000002E-7</v>
      </c>
      <c r="CT17" s="4">
        <v>1.0000000000000001E-7</v>
      </c>
      <c r="CU17" s="4">
        <v>1.142857142857143E-7</v>
      </c>
      <c r="CV17" s="20">
        <v>8.0000000000000007E-7</v>
      </c>
      <c r="CW17" s="18">
        <v>2.0000000000000002E-7</v>
      </c>
      <c r="CX17" s="4">
        <v>2.0000000000000002E-7</v>
      </c>
      <c r="CY17" s="4">
        <v>1.9999999999999999E-7</v>
      </c>
      <c r="CZ17" s="20">
        <v>1.3999999999999999E-6</v>
      </c>
      <c r="DA17" s="18">
        <v>2.0000000000000002E-7</v>
      </c>
      <c r="DB17" s="4">
        <v>2.0000000000000002E-7</v>
      </c>
      <c r="DC17" s="4">
        <v>1.9999999999999999E-7</v>
      </c>
      <c r="DD17" s="20">
        <v>1.3999999999999999E-6</v>
      </c>
      <c r="DE17" s="18">
        <v>5.9999999999999995E-4</v>
      </c>
      <c r="DF17" s="4">
        <v>2.9999999999999997E-4</v>
      </c>
      <c r="DG17" s="4">
        <v>3.4285714285714285E-4</v>
      </c>
      <c r="DH17" s="20">
        <v>2.3999999999999998E-3</v>
      </c>
      <c r="DI17" s="86">
        <f t="shared" si="3"/>
        <v>0.9451122916666671</v>
      </c>
      <c r="DJ17" s="87">
        <f t="shared" si="4"/>
        <v>0.66605784722222217</v>
      </c>
      <c r="DK17" s="87">
        <f t="shared" si="5"/>
        <v>0.80284595873732856</v>
      </c>
      <c r="DL17" s="88">
        <f t="shared" si="6"/>
        <v>5.6192817111613005</v>
      </c>
      <c r="DM17" s="95">
        <v>362.26800000000003</v>
      </c>
      <c r="DN17" s="96">
        <v>74.951999999999998</v>
      </c>
      <c r="DO17" s="96">
        <v>278.41899999999998</v>
      </c>
      <c r="DP17" s="97">
        <v>2227.3519999999999</v>
      </c>
      <c r="DQ17" s="95">
        <v>1754.46</v>
      </c>
      <c r="DR17" s="96">
        <v>55.89</v>
      </c>
      <c r="DS17" s="96">
        <v>896.36625000000004</v>
      </c>
      <c r="DT17" s="97">
        <v>7170.93</v>
      </c>
      <c r="DU17" s="107">
        <f t="shared" si="13"/>
        <v>1.2679380000000002</v>
      </c>
      <c r="DV17" s="108">
        <f t="shared" si="14"/>
        <v>0.26233200000000001</v>
      </c>
      <c r="DW17" s="108">
        <f t="shared" si="15"/>
        <v>0.97446650000000001</v>
      </c>
      <c r="DX17" s="109">
        <f t="shared" si="16"/>
        <v>7.7957320000000001</v>
      </c>
      <c r="DY17" s="107">
        <f t="shared" si="12"/>
        <v>70.178399999999996</v>
      </c>
      <c r="DZ17" s="108">
        <f t="shared" si="12"/>
        <v>2.2356000000000003</v>
      </c>
      <c r="EA17" s="108">
        <f t="shared" si="12"/>
        <v>35.854649999999999</v>
      </c>
      <c r="EB17" s="109">
        <f t="shared" si="12"/>
        <v>286.8372</v>
      </c>
      <c r="EC17" s="104">
        <f t="shared" si="7"/>
        <v>72.391450291666658</v>
      </c>
      <c r="ED17" s="105">
        <f t="shared" si="8"/>
        <v>3.1639898472222225</v>
      </c>
      <c r="EE17" s="105">
        <f t="shared" si="9"/>
        <v>37.631962458737327</v>
      </c>
      <c r="EF17" s="106">
        <f t="shared" si="10"/>
        <v>300.25221371116129</v>
      </c>
      <c r="EG17" s="32">
        <f t="shared" ref="EG17:EG23" si="17">E17/EF17*100</f>
        <v>6.2947079611481369</v>
      </c>
    </row>
    <row r="18" spans="1:137" x14ac:dyDescent="0.25">
      <c r="A18" s="23">
        <v>16</v>
      </c>
      <c r="B18" s="2">
        <v>44054</v>
      </c>
      <c r="C18" s="2">
        <v>44067</v>
      </c>
      <c r="D18" s="3">
        <f t="shared" si="2"/>
        <v>13</v>
      </c>
      <c r="E18" s="12">
        <v>33.800000000000068</v>
      </c>
      <c r="F18" s="21">
        <v>6.59</v>
      </c>
      <c r="G18" s="7">
        <v>6.29</v>
      </c>
      <c r="H18" s="22">
        <v>6.4000000000000012</v>
      </c>
      <c r="I18" s="53">
        <v>35.700000000000003</v>
      </c>
      <c r="J18" s="31">
        <v>15</v>
      </c>
      <c r="K18" s="54">
        <v>19.175000000000004</v>
      </c>
      <c r="L18" s="39">
        <v>24.399027777777999</v>
      </c>
      <c r="M18" s="40">
        <v>17.802847222221999</v>
      </c>
      <c r="N18" s="41">
        <v>21.038348214285715</v>
      </c>
      <c r="O18" s="61">
        <v>23.63</v>
      </c>
      <c r="P18" s="62">
        <v>0</v>
      </c>
      <c r="Q18" s="62">
        <v>3.2271428571428564</v>
      </c>
      <c r="R18" s="63">
        <v>45.179999999999993</v>
      </c>
      <c r="S18" s="39">
        <v>15.101458333332999</v>
      </c>
      <c r="T18" s="40">
        <v>8.7164583333332999</v>
      </c>
      <c r="U18" s="41">
        <v>12.048998015872931</v>
      </c>
      <c r="V18" s="70">
        <v>992.90486111112</v>
      </c>
      <c r="W18" s="5">
        <v>981.99263888889004</v>
      </c>
      <c r="X18" s="19">
        <v>987.50917162698272</v>
      </c>
      <c r="Y18" s="61">
        <v>79.340555555555994</v>
      </c>
      <c r="Z18" s="62">
        <v>41.975694444444002</v>
      </c>
      <c r="AA18" s="62">
        <v>59.2411557539683</v>
      </c>
      <c r="AB18" s="63">
        <v>829.37618055555618</v>
      </c>
      <c r="AC18" s="77">
        <v>8.5500000000000007E-2</v>
      </c>
      <c r="AD18" s="78">
        <v>4.2500000000000003E-2</v>
      </c>
      <c r="AE18" s="78">
        <v>6.6285714285714295E-2</v>
      </c>
      <c r="AF18" s="79">
        <v>0.92800000000000005</v>
      </c>
      <c r="AG18" s="77">
        <v>7.2999999999999995E-2</v>
      </c>
      <c r="AH18" s="78">
        <v>3.7999999999999999E-2</v>
      </c>
      <c r="AI18" s="78">
        <v>5.5428571428571431E-2</v>
      </c>
      <c r="AJ18" s="79">
        <v>0.77600000000000002</v>
      </c>
      <c r="AK18" s="77">
        <v>0.159</v>
      </c>
      <c r="AL18" s="78">
        <v>7.2999999999999995E-2</v>
      </c>
      <c r="AM18" s="78">
        <v>0.12157142857142857</v>
      </c>
      <c r="AN18" s="79">
        <v>1.702</v>
      </c>
      <c r="AO18" s="77">
        <v>6.2E-2</v>
      </c>
      <c r="AP18" s="78">
        <v>2.1999999999999999E-2</v>
      </c>
      <c r="AQ18" s="78">
        <v>4.3214285714285712E-2</v>
      </c>
      <c r="AR18" s="79">
        <v>0.60499999999999998</v>
      </c>
      <c r="AS18" s="77">
        <v>0.66</v>
      </c>
      <c r="AT18" s="78">
        <v>0.44400000000000001</v>
      </c>
      <c r="AU18" s="78">
        <v>0.56778571428571434</v>
      </c>
      <c r="AV18" s="79">
        <v>7.9489999999999998</v>
      </c>
      <c r="AW18" s="77">
        <v>0.85599999999999998</v>
      </c>
      <c r="AX18" s="78">
        <v>0.59799999999999998</v>
      </c>
      <c r="AY18" s="78">
        <v>0.71678571428571436</v>
      </c>
      <c r="AZ18" s="79">
        <v>10.035</v>
      </c>
      <c r="BA18" s="86">
        <v>4.0000000000000002E-4</v>
      </c>
      <c r="BB18" s="87">
        <v>2.0000000000000001E-4</v>
      </c>
      <c r="BC18" s="87">
        <v>2.214285714285715E-4</v>
      </c>
      <c r="BD18" s="88">
        <v>3.1000000000000012E-3</v>
      </c>
      <c r="BE18" s="86">
        <v>1.6E-2</v>
      </c>
      <c r="BF18" s="87">
        <v>0.01</v>
      </c>
      <c r="BG18" s="87">
        <v>1.2833333333333334E-2</v>
      </c>
      <c r="BH18" s="88">
        <v>0.154</v>
      </c>
      <c r="BI18" s="86">
        <v>2.0561362056983997E-2</v>
      </c>
      <c r="BJ18" s="87">
        <v>6.6733148019458002E-3</v>
      </c>
      <c r="BK18" s="87">
        <v>1.1632363796369916E-2</v>
      </c>
      <c r="BL18" s="87">
        <v>0.16285309314917881</v>
      </c>
      <c r="BM18" s="18">
        <v>4.2737395833333499E-5</v>
      </c>
      <c r="BN18" s="4">
        <v>2.0613298611110998E-5</v>
      </c>
      <c r="BO18" s="4">
        <v>3.2126316964285721E-5</v>
      </c>
      <c r="BP18" s="20">
        <v>4.4976843750000006E-4</v>
      </c>
      <c r="BQ18" s="18">
        <v>3.3093500000000003E-4</v>
      </c>
      <c r="BR18" s="4">
        <v>2.2203999999999998E-4</v>
      </c>
      <c r="BS18" s="4">
        <v>2.8550642857142855E-4</v>
      </c>
      <c r="BT18" s="20">
        <v>3.99709E-3</v>
      </c>
      <c r="BU18" s="18">
        <v>4.3541315972222199E-4</v>
      </c>
      <c r="BV18" s="4">
        <v>3.0636142361111098E-4</v>
      </c>
      <c r="BW18" s="4">
        <v>3.6441735615079355E-4</v>
      </c>
      <c r="BX18" s="20">
        <v>5.10184298611111E-3</v>
      </c>
      <c r="BY18" s="18">
        <v>4.9655243055555999E-4</v>
      </c>
      <c r="BZ18" s="4">
        <v>4.9109631944444507E-4</v>
      </c>
      <c r="CA18" s="4">
        <v>4.938653000992057E-4</v>
      </c>
      <c r="CB18" s="20">
        <v>6.9141142013888802E-3</v>
      </c>
      <c r="CC18" s="18">
        <v>2.3793710910354497E-5</v>
      </c>
      <c r="CD18" s="4">
        <v>6.9457291666665001E-6</v>
      </c>
      <c r="CE18" s="4">
        <v>1.7066181898184953E-5</v>
      </c>
      <c r="CF18" s="20">
        <v>2.3892654657458936E-4</v>
      </c>
      <c r="CG18" s="18">
        <v>2.9999999999999999E-7</v>
      </c>
      <c r="CH18" s="4">
        <v>2.9999999999999999E-7</v>
      </c>
      <c r="CI18" s="4">
        <v>2.9999999999999993E-7</v>
      </c>
      <c r="CJ18" s="20">
        <v>4.1999999999999996E-6</v>
      </c>
      <c r="CK18" s="18">
        <v>1.0000000000000001E-7</v>
      </c>
      <c r="CL18" s="4">
        <v>1.0000000000000001E-7</v>
      </c>
      <c r="CM18" s="4">
        <v>1.0000000000000001E-7</v>
      </c>
      <c r="CN18" s="20">
        <v>1.4000000000000001E-6</v>
      </c>
      <c r="CO18" s="18">
        <v>0</v>
      </c>
      <c r="CP18" s="4">
        <v>0</v>
      </c>
      <c r="CQ18" s="4">
        <v>0</v>
      </c>
      <c r="CR18" s="20">
        <v>0</v>
      </c>
      <c r="CS18" s="18">
        <v>2.0000000000000002E-7</v>
      </c>
      <c r="CT18" s="4">
        <v>1.0000000000000001E-7</v>
      </c>
      <c r="CU18" s="4">
        <v>1.5000000000000005E-7</v>
      </c>
      <c r="CV18" s="20">
        <v>2.1000000000000006E-6</v>
      </c>
      <c r="CW18" s="18">
        <v>2.0000000000000002E-7</v>
      </c>
      <c r="CX18" s="4">
        <v>2.0000000000000002E-7</v>
      </c>
      <c r="CY18" s="4">
        <v>2.0000000000000002E-7</v>
      </c>
      <c r="CZ18" s="20">
        <v>2.8000000000000003E-6</v>
      </c>
      <c r="DA18" s="18">
        <v>2.0000000000000002E-7</v>
      </c>
      <c r="DB18" s="4">
        <v>2.0000000000000002E-7</v>
      </c>
      <c r="DC18" s="4">
        <v>2.0000000000000002E-7</v>
      </c>
      <c r="DD18" s="20">
        <v>2.8000000000000003E-6</v>
      </c>
      <c r="DE18" s="18">
        <v>5.9999999999999995E-4</v>
      </c>
      <c r="DF18" s="4">
        <v>2.0000000000000001E-4</v>
      </c>
      <c r="DG18" s="4">
        <v>3.7857142857142864E-4</v>
      </c>
      <c r="DH18" s="20">
        <v>5.3000000000000009E-3</v>
      </c>
      <c r="DI18" s="86">
        <f t="shared" si="3"/>
        <v>0.92546136205698404</v>
      </c>
      <c r="DJ18" s="87">
        <f t="shared" si="4"/>
        <v>0.56637331480194575</v>
      </c>
      <c r="DK18" s="87">
        <f t="shared" si="5"/>
        <v>0.76749664951065566</v>
      </c>
      <c r="DL18" s="88">
        <f t="shared" si="6"/>
        <v>10.74495309314918</v>
      </c>
      <c r="DM18" s="95">
        <v>173.5</v>
      </c>
      <c r="DN18" s="96">
        <v>24.984000000000002</v>
      </c>
      <c r="DO18" s="96">
        <v>103.79653333333333</v>
      </c>
      <c r="DP18" s="97">
        <v>1556.9479999999999</v>
      </c>
      <c r="DQ18" s="95">
        <v>1530.8999999999999</v>
      </c>
      <c r="DR18" s="96">
        <v>114.21</v>
      </c>
      <c r="DS18" s="96">
        <v>835.75799999999992</v>
      </c>
      <c r="DT18" s="97">
        <v>12536.369999999999</v>
      </c>
      <c r="DU18" s="107">
        <f t="shared" si="13"/>
        <v>0.60725000000000007</v>
      </c>
      <c r="DV18" s="108">
        <f t="shared" si="14"/>
        <v>8.7444000000000008E-2</v>
      </c>
      <c r="DW18" s="108">
        <f t="shared" si="15"/>
        <v>0.36328786666666668</v>
      </c>
      <c r="DX18" s="109">
        <f t="shared" si="16"/>
        <v>5.449317999999999</v>
      </c>
      <c r="DY18" s="107">
        <f t="shared" si="12"/>
        <v>61.235999999999997</v>
      </c>
      <c r="DZ18" s="108">
        <f t="shared" si="12"/>
        <v>4.5683999999999996</v>
      </c>
      <c r="EA18" s="108">
        <f t="shared" si="12"/>
        <v>33.430319999999995</v>
      </c>
      <c r="EB18" s="109">
        <f t="shared" si="12"/>
        <v>501.45479999999998</v>
      </c>
      <c r="EC18" s="104">
        <f t="shared" si="7"/>
        <v>62.768711362056983</v>
      </c>
      <c r="ED18" s="105">
        <f t="shared" si="8"/>
        <v>5.2222173148019451</v>
      </c>
      <c r="EE18" s="105">
        <f t="shared" si="9"/>
        <v>34.561104516177316</v>
      </c>
      <c r="EF18" s="106">
        <f t="shared" si="10"/>
        <v>517.64907109314913</v>
      </c>
      <c r="EG18" s="32">
        <f t="shared" si="17"/>
        <v>6.5295200720871911</v>
      </c>
    </row>
    <row r="19" spans="1:137" x14ac:dyDescent="0.25">
      <c r="A19" s="23">
        <v>17</v>
      </c>
      <c r="B19" s="2">
        <v>44068</v>
      </c>
      <c r="C19" s="2">
        <v>44081</v>
      </c>
      <c r="D19" s="3">
        <f t="shared" si="2"/>
        <v>13</v>
      </c>
      <c r="E19" s="12">
        <v>35.9</v>
      </c>
      <c r="F19" s="21">
        <v>6.38</v>
      </c>
      <c r="G19" s="7">
        <v>5.82</v>
      </c>
      <c r="H19" s="22">
        <v>6.1199999999999992</v>
      </c>
      <c r="I19" s="53">
        <v>40.1</v>
      </c>
      <c r="J19" s="31">
        <v>9.8000000000000007</v>
      </c>
      <c r="K19" s="54">
        <v>17.590000000000003</v>
      </c>
      <c r="L19" s="39">
        <v>23.806388888889</v>
      </c>
      <c r="M19" s="40">
        <v>13.887708333333</v>
      </c>
      <c r="N19" s="41">
        <v>17.575168974820425</v>
      </c>
      <c r="O19" s="61">
        <v>32.61</v>
      </c>
      <c r="P19" s="62">
        <v>0</v>
      </c>
      <c r="Q19" s="62">
        <v>3.585</v>
      </c>
      <c r="R19" s="63">
        <v>50.19</v>
      </c>
      <c r="S19" s="39">
        <v>13.286805555556001</v>
      </c>
      <c r="T19" s="40">
        <v>7.0484722222222</v>
      </c>
      <c r="U19" s="41">
        <v>9.9199125445474383</v>
      </c>
      <c r="V19" s="70">
        <v>999.56794670846</v>
      </c>
      <c r="W19" s="5">
        <v>980.23583333332999</v>
      </c>
      <c r="X19" s="19">
        <v>988.48317283505207</v>
      </c>
      <c r="Y19" s="61">
        <v>80.212291666666999</v>
      </c>
      <c r="Z19" s="62">
        <v>48.756041666667002</v>
      </c>
      <c r="AA19" s="62">
        <v>63.043092968907786</v>
      </c>
      <c r="AB19" s="63">
        <v>882.603301564709</v>
      </c>
      <c r="AC19" s="77">
        <v>9.5000000000000001E-2</v>
      </c>
      <c r="AD19" s="78">
        <v>4.2000000000000003E-2</v>
      </c>
      <c r="AE19" s="78">
        <v>6.8107142857142866E-2</v>
      </c>
      <c r="AF19" s="79">
        <v>0.95350000000000001</v>
      </c>
      <c r="AG19" s="77">
        <v>6.2E-2</v>
      </c>
      <c r="AH19" s="78">
        <v>3.4000000000000002E-2</v>
      </c>
      <c r="AI19" s="78">
        <v>4.8714285714285717E-2</v>
      </c>
      <c r="AJ19" s="79">
        <v>0.68200000000000005</v>
      </c>
      <c r="AK19" s="77">
        <v>0.17599999999999999</v>
      </c>
      <c r="AL19" s="78">
        <v>7.5999999999999998E-2</v>
      </c>
      <c r="AM19" s="78">
        <v>0.127</v>
      </c>
      <c r="AN19" s="79">
        <v>1.778</v>
      </c>
      <c r="AO19" s="77">
        <v>7.6999999999999999E-2</v>
      </c>
      <c r="AP19" s="78">
        <v>2.7E-2</v>
      </c>
      <c r="AQ19" s="78">
        <v>5.0928571428571427E-2</v>
      </c>
      <c r="AR19" s="79">
        <v>0.71299999999999997</v>
      </c>
      <c r="AS19" s="77">
        <v>0.61399999999999999</v>
      </c>
      <c r="AT19" s="78">
        <v>0.43099999999999999</v>
      </c>
      <c r="AU19" s="78">
        <v>0.54100000000000004</v>
      </c>
      <c r="AV19" s="79">
        <v>7.5739999999999998</v>
      </c>
      <c r="AW19" s="77">
        <v>0.83899999999999997</v>
      </c>
      <c r="AX19" s="78">
        <v>0.54</v>
      </c>
      <c r="AY19" s="78">
        <v>0.7172857142857143</v>
      </c>
      <c r="AZ19" s="79">
        <v>10.042</v>
      </c>
      <c r="BA19" s="86">
        <v>2.9999999999999997E-4</v>
      </c>
      <c r="BB19" s="87">
        <v>1E-4</v>
      </c>
      <c r="BC19" s="87">
        <v>2.2142857142857148E-4</v>
      </c>
      <c r="BD19" s="88">
        <v>3.1000000000000003E-3</v>
      </c>
      <c r="BE19" s="86">
        <v>1.4E-2</v>
      </c>
      <c r="BF19" s="87">
        <v>6.0000000000000001E-3</v>
      </c>
      <c r="BG19" s="87">
        <v>1.0749999999999999E-2</v>
      </c>
      <c r="BH19" s="88">
        <v>0.129</v>
      </c>
      <c r="BI19" s="86">
        <v>1.2494535519126E-2</v>
      </c>
      <c r="BJ19" s="87">
        <v>2.3833912439193998E-3</v>
      </c>
      <c r="BK19" s="87">
        <v>7.8547329221110001E-3</v>
      </c>
      <c r="BL19" s="87">
        <v>0.109966260909554</v>
      </c>
      <c r="BM19" s="18">
        <v>4.7806209619526004E-5</v>
      </c>
      <c r="BN19" s="4">
        <v>2.0681974921630002E-5</v>
      </c>
      <c r="BO19" s="4">
        <v>3.425187020169592E-5</v>
      </c>
      <c r="BP19" s="20">
        <v>4.7952618282374294E-4</v>
      </c>
      <c r="BQ19" s="18">
        <v>3.0699999999999998E-4</v>
      </c>
      <c r="BR19" s="4">
        <v>2.1550000000000001E-4</v>
      </c>
      <c r="BS19" s="4">
        <v>2.722925E-4</v>
      </c>
      <c r="BT19" s="20">
        <v>3.8120950000000002E-3</v>
      </c>
      <c r="BU19" s="18">
        <v>4.2614340277777801E-4</v>
      </c>
      <c r="BV19" s="4">
        <v>2.7352423611111111E-4</v>
      </c>
      <c r="BW19" s="4">
        <v>3.636028134151308E-4</v>
      </c>
      <c r="BX19" s="20">
        <v>5.0904393878118317E-3</v>
      </c>
      <c r="BY19" s="18">
        <v>4.9988397335423002E-4</v>
      </c>
      <c r="BZ19" s="4">
        <v>4.9021791666666503E-4</v>
      </c>
      <c r="CA19" s="4">
        <v>4.943523007032404E-4</v>
      </c>
      <c r="CB19" s="20">
        <v>6.9209322098453653E-3</v>
      </c>
      <c r="CC19" s="18">
        <v>1.7247267759563002E-5</v>
      </c>
      <c r="CD19" s="4">
        <v>2.0528819444444501E-6</v>
      </c>
      <c r="CE19" s="4">
        <v>1.2177366461055498E-5</v>
      </c>
      <c r="CF19" s="20">
        <v>1.7048313045477697E-4</v>
      </c>
      <c r="CG19" s="18">
        <v>6.9999999999999997E-7</v>
      </c>
      <c r="CH19" s="4">
        <v>2.9999999999999999E-7</v>
      </c>
      <c r="CI19" s="4">
        <v>3.2857142857142847E-7</v>
      </c>
      <c r="CJ19" s="20">
        <v>4.5999999999999992E-6</v>
      </c>
      <c r="CK19" s="18">
        <v>2.9999999999999999E-7</v>
      </c>
      <c r="CL19" s="4">
        <v>1.0000000000000001E-7</v>
      </c>
      <c r="CM19" s="4">
        <v>1.6428571428571429E-7</v>
      </c>
      <c r="CN19" s="20">
        <v>2.3E-6</v>
      </c>
      <c r="CO19" s="18">
        <v>0</v>
      </c>
      <c r="CP19" s="4">
        <v>0</v>
      </c>
      <c r="CQ19" s="4">
        <v>0</v>
      </c>
      <c r="CR19" s="20">
        <v>0</v>
      </c>
      <c r="CS19" s="18">
        <v>2.9999999999999999E-7</v>
      </c>
      <c r="CT19" s="4">
        <v>2.0000000000000002E-7</v>
      </c>
      <c r="CU19" s="4">
        <v>2.0714285714285714E-7</v>
      </c>
      <c r="CV19" s="20">
        <v>2.8999999999999998E-6</v>
      </c>
      <c r="CW19" s="18">
        <v>2.9999999999999999E-7</v>
      </c>
      <c r="CX19" s="4">
        <v>2.0000000000000002E-7</v>
      </c>
      <c r="CY19" s="4">
        <v>2.0714285714285714E-7</v>
      </c>
      <c r="CZ19" s="20">
        <v>2.8999999999999998E-6</v>
      </c>
      <c r="DA19" s="18">
        <v>4.9999999999999998E-7</v>
      </c>
      <c r="DB19" s="4">
        <v>2.0000000000000002E-7</v>
      </c>
      <c r="DC19" s="4">
        <v>2.714285714285714E-7</v>
      </c>
      <c r="DD19" s="20">
        <v>3.7999999999999992E-6</v>
      </c>
      <c r="DE19" s="18">
        <v>4.0000000000000002E-4</v>
      </c>
      <c r="DF19" s="4">
        <v>1E-4</v>
      </c>
      <c r="DG19" s="4">
        <v>2.0714285714285716E-4</v>
      </c>
      <c r="DH19" s="20">
        <v>2.9000000000000002E-3</v>
      </c>
      <c r="DI19" s="86">
        <f t="shared" si="3"/>
        <v>0.89779453551912602</v>
      </c>
      <c r="DJ19" s="87">
        <f t="shared" si="4"/>
        <v>0.55148339124391932</v>
      </c>
      <c r="DK19" s="87">
        <f t="shared" si="5"/>
        <v>0.74418330435068247</v>
      </c>
      <c r="DL19" s="88">
        <f t="shared" si="6"/>
        <v>10.418566260909554</v>
      </c>
      <c r="DM19" s="95">
        <v>49.967999999999996</v>
      </c>
      <c r="DN19" s="96">
        <v>0.69399999999999995</v>
      </c>
      <c r="DO19" s="96">
        <v>24.726800000000004</v>
      </c>
      <c r="DP19" s="97">
        <v>370.90200000000004</v>
      </c>
      <c r="DQ19" s="95">
        <v>303.75</v>
      </c>
      <c r="DR19" s="96">
        <v>19.440000000000001</v>
      </c>
      <c r="DS19" s="96">
        <v>186.94799999999998</v>
      </c>
      <c r="DT19" s="97">
        <v>2804.22</v>
      </c>
      <c r="DU19" s="107">
        <f t="shared" si="13"/>
        <v>0.17488799999999999</v>
      </c>
      <c r="DV19" s="108">
        <f t="shared" si="14"/>
        <v>2.4289999999999997E-3</v>
      </c>
      <c r="DW19" s="108">
        <f t="shared" si="15"/>
        <v>8.6543800000000018E-2</v>
      </c>
      <c r="DX19" s="109">
        <f t="shared" si="16"/>
        <v>1.2981570000000002</v>
      </c>
      <c r="DY19" s="107">
        <f t="shared" si="12"/>
        <v>12.15</v>
      </c>
      <c r="DZ19" s="108">
        <f t="shared" si="12"/>
        <v>0.77760000000000007</v>
      </c>
      <c r="EA19" s="108">
        <f t="shared" si="12"/>
        <v>7.4779199999999992</v>
      </c>
      <c r="EB19" s="109">
        <f t="shared" si="12"/>
        <v>112.16879999999999</v>
      </c>
      <c r="EC19" s="104">
        <f t="shared" si="7"/>
        <v>13.222682535519125</v>
      </c>
      <c r="ED19" s="105">
        <f t="shared" si="8"/>
        <v>1.3315123912439195</v>
      </c>
      <c r="EE19" s="105">
        <f t="shared" si="9"/>
        <v>8.3086471043506815</v>
      </c>
      <c r="EF19" s="106">
        <f t="shared" si="10"/>
        <v>123.88552326090955</v>
      </c>
      <c r="EG19" s="32">
        <f t="shared" si="17"/>
        <v>28.978365716220672</v>
      </c>
    </row>
    <row r="20" spans="1:137" x14ac:dyDescent="0.25">
      <c r="A20" s="23">
        <v>18</v>
      </c>
      <c r="B20" s="2">
        <v>44082</v>
      </c>
      <c r="C20" s="2">
        <v>44095</v>
      </c>
      <c r="D20" s="3">
        <f t="shared" si="2"/>
        <v>13</v>
      </c>
      <c r="E20" s="12">
        <v>10.799999999999935</v>
      </c>
      <c r="F20" s="21">
        <v>7.12</v>
      </c>
      <c r="G20" s="7">
        <v>6.47</v>
      </c>
      <c r="H20" s="22">
        <v>6.7459999999999996</v>
      </c>
      <c r="I20" s="53">
        <v>25.6</v>
      </c>
      <c r="J20" s="31">
        <v>10.8</v>
      </c>
      <c r="K20" s="54">
        <v>15.929999999999998</v>
      </c>
      <c r="L20" s="39">
        <v>21.516805555556001</v>
      </c>
      <c r="M20" s="40">
        <v>11.706805555556</v>
      </c>
      <c r="N20" s="41">
        <v>17.015496964875215</v>
      </c>
      <c r="O20" s="61">
        <v>0.01</v>
      </c>
      <c r="P20" s="62">
        <v>0</v>
      </c>
      <c r="Q20" s="62">
        <v>7.1428571428571429E-4</v>
      </c>
      <c r="R20" s="63">
        <v>0.01</v>
      </c>
      <c r="S20" s="39">
        <v>12.939513888889</v>
      </c>
      <c r="T20" s="40">
        <v>2.8429861111111001</v>
      </c>
      <c r="U20" s="41">
        <v>8.901867324276056</v>
      </c>
      <c r="V20" s="70">
        <v>1002.2860416667</v>
      </c>
      <c r="W20" s="5">
        <v>989.47576388888001</v>
      </c>
      <c r="X20" s="19">
        <v>995.37691684173922</v>
      </c>
      <c r="Y20" s="61">
        <v>73.643541666667005</v>
      </c>
      <c r="Z20" s="62">
        <v>55.850486111111003</v>
      </c>
      <c r="AA20" s="62">
        <v>61.218929973466722</v>
      </c>
      <c r="AB20" s="63">
        <v>857.06501962853406</v>
      </c>
      <c r="AC20" s="77">
        <v>0.11749999999999999</v>
      </c>
      <c r="AD20" s="78">
        <v>5.8000000000000003E-2</v>
      </c>
      <c r="AE20" s="78">
        <v>8.7535714285714286E-2</v>
      </c>
      <c r="AF20" s="79">
        <v>1.2255</v>
      </c>
      <c r="AG20" s="77">
        <v>6.7000000000000004E-2</v>
      </c>
      <c r="AH20" s="78">
        <v>4.7E-2</v>
      </c>
      <c r="AI20" s="78">
        <v>5.5928571428571432E-2</v>
      </c>
      <c r="AJ20" s="79">
        <v>0.78300000000000003</v>
      </c>
      <c r="AK20" s="77">
        <v>0.20899999999999999</v>
      </c>
      <c r="AL20" s="78">
        <v>9.7000000000000003E-2</v>
      </c>
      <c r="AM20" s="78">
        <v>0.15757142857142858</v>
      </c>
      <c r="AN20" s="79">
        <v>2.206</v>
      </c>
      <c r="AO20" s="77">
        <v>9.4E-2</v>
      </c>
      <c r="AP20" s="78">
        <v>3.3000000000000002E-2</v>
      </c>
      <c r="AQ20" s="78">
        <v>6.6428571428571434E-2</v>
      </c>
      <c r="AR20" s="79">
        <v>0.93</v>
      </c>
      <c r="AS20" s="77">
        <v>0.93600000000000005</v>
      </c>
      <c r="AT20" s="78">
        <v>0.56100000000000005</v>
      </c>
      <c r="AU20" s="78">
        <v>0.68235714285714288</v>
      </c>
      <c r="AV20" s="79">
        <v>9.5530000000000008</v>
      </c>
      <c r="AW20" s="77">
        <v>1.244</v>
      </c>
      <c r="AX20" s="78">
        <v>0.68600000000000005</v>
      </c>
      <c r="AY20" s="78">
        <v>0.90514285714285714</v>
      </c>
      <c r="AZ20" s="79">
        <v>12.672000000000001</v>
      </c>
      <c r="BA20" s="86">
        <v>1.4E-3</v>
      </c>
      <c r="BB20" s="87">
        <v>2.9999999999999997E-4</v>
      </c>
      <c r="BC20" s="87">
        <v>6.9285714285714285E-4</v>
      </c>
      <c r="BD20" s="88">
        <v>9.6999999999999986E-3</v>
      </c>
      <c r="BE20" s="86">
        <v>2.5999999999999999E-2</v>
      </c>
      <c r="BF20" s="87">
        <v>1.0999999999999999E-2</v>
      </c>
      <c r="BG20" s="87">
        <v>1.7500000000000002E-2</v>
      </c>
      <c r="BH20" s="88">
        <v>0.245</v>
      </c>
      <c r="BI20" s="86">
        <v>2.2881527777778E-2</v>
      </c>
      <c r="BJ20" s="87">
        <v>3.9656706045864999E-3</v>
      </c>
      <c r="BK20" s="87">
        <v>1.5152471440642854E-2</v>
      </c>
      <c r="BL20" s="87">
        <v>0.21213460016899996</v>
      </c>
      <c r="BM20" s="18">
        <v>5.5279207920792004E-5</v>
      </c>
      <c r="BN20" s="4">
        <v>2.67530555555555E-5</v>
      </c>
      <c r="BO20" s="4">
        <v>4.1722034196723318E-5</v>
      </c>
      <c r="BP20" s="20">
        <v>5.8410847875412647E-4</v>
      </c>
      <c r="BQ20" s="18">
        <v>4.6799999999999999E-4</v>
      </c>
      <c r="BR20" s="4">
        <v>2.8049999999999999E-4</v>
      </c>
      <c r="BS20" s="4">
        <v>3.4117892857142855E-4</v>
      </c>
      <c r="BT20" s="20">
        <v>4.7765050000000003E-3</v>
      </c>
      <c r="BU20" s="18">
        <v>6.2672560113154175E-4</v>
      </c>
      <c r="BV20" s="4">
        <v>3.4781823402727928E-4</v>
      </c>
      <c r="BW20" s="4">
        <v>4.5702236223356662E-4</v>
      </c>
      <c r="BX20" s="20">
        <v>6.3983130712699328E-3</v>
      </c>
      <c r="BY20" s="18">
        <v>5.0134302083335003E-4</v>
      </c>
      <c r="BZ20" s="4">
        <v>4.9528788194443997E-4</v>
      </c>
      <c r="CA20" s="4">
        <v>4.9803488699229825E-4</v>
      </c>
      <c r="CB20" s="20">
        <v>6.9724884178921746E-3</v>
      </c>
      <c r="CC20" s="18">
        <v>3.5940763888889004E-5</v>
      </c>
      <c r="CD20" s="4">
        <v>1.6054375000000002E-5</v>
      </c>
      <c r="CE20" s="4">
        <v>2.3719092863178567E-5</v>
      </c>
      <c r="CF20" s="20">
        <v>3.3206730008449996E-4</v>
      </c>
      <c r="CG20" s="18">
        <v>8.0000000000000007E-7</v>
      </c>
      <c r="CH20" s="4">
        <v>6.9999999999999997E-7</v>
      </c>
      <c r="CI20" s="4">
        <v>7.5000000000000002E-7</v>
      </c>
      <c r="CJ20" s="20">
        <v>1.0499999999999999E-5</v>
      </c>
      <c r="CK20" s="18">
        <v>4.0000000000000003E-7</v>
      </c>
      <c r="CL20" s="4">
        <v>2.9999999999999999E-7</v>
      </c>
      <c r="CM20" s="4">
        <v>3.5714285714285721E-7</v>
      </c>
      <c r="CN20" s="20">
        <v>5.0000000000000013E-6</v>
      </c>
      <c r="CO20" s="18">
        <v>0</v>
      </c>
      <c r="CP20" s="4">
        <v>0</v>
      </c>
      <c r="CQ20" s="4">
        <v>0</v>
      </c>
      <c r="CR20" s="20">
        <v>0</v>
      </c>
      <c r="CS20" s="18">
        <v>2.9999999999999999E-7</v>
      </c>
      <c r="CT20" s="4">
        <v>2.9999999999999999E-7</v>
      </c>
      <c r="CU20" s="4">
        <v>2.9999999999999993E-7</v>
      </c>
      <c r="CV20" s="20">
        <v>4.1999999999999996E-6</v>
      </c>
      <c r="CW20" s="18">
        <v>4.0000000000000003E-7</v>
      </c>
      <c r="CX20" s="4">
        <v>2.9999999999999999E-7</v>
      </c>
      <c r="CY20" s="4">
        <v>3.5714285714285721E-7</v>
      </c>
      <c r="CZ20" s="20">
        <v>5.0000000000000013E-6</v>
      </c>
      <c r="DA20" s="18">
        <v>4.9999999999999998E-7</v>
      </c>
      <c r="DB20" s="4">
        <v>4.9999999999999998E-7</v>
      </c>
      <c r="DC20" s="4">
        <v>4.9999999999999998E-7</v>
      </c>
      <c r="DD20" s="20">
        <v>6.9999999999999999E-6</v>
      </c>
      <c r="DE20" s="18">
        <v>8.9999999999999998E-4</v>
      </c>
      <c r="DF20" s="4">
        <v>4.0000000000000002E-4</v>
      </c>
      <c r="DG20" s="4">
        <v>6.6428571428571437E-4</v>
      </c>
      <c r="DH20" s="20">
        <v>9.300000000000001E-3</v>
      </c>
      <c r="DI20" s="86">
        <f t="shared" si="3"/>
        <v>1.2867815277777783</v>
      </c>
      <c r="DJ20" s="87">
        <f t="shared" si="4"/>
        <v>0.72026567060458657</v>
      </c>
      <c r="DK20" s="87">
        <f t="shared" si="5"/>
        <v>0.9433096142977857</v>
      </c>
      <c r="DL20" s="88">
        <f t="shared" si="6"/>
        <v>13.206334600169001</v>
      </c>
      <c r="DM20" s="95">
        <v>14.940000000000001</v>
      </c>
      <c r="DN20" s="96">
        <v>2.0819999999999999</v>
      </c>
      <c r="DO20" s="96">
        <v>5.4028571428571439</v>
      </c>
      <c r="DP20" s="97">
        <v>37.820000000000007</v>
      </c>
      <c r="DQ20" s="95">
        <v>245.43</v>
      </c>
      <c r="DR20" s="96">
        <v>43.74</v>
      </c>
      <c r="DS20" s="96">
        <v>131.91428571428568</v>
      </c>
      <c r="DT20" s="97">
        <v>923.39999999999986</v>
      </c>
      <c r="DU20" s="107">
        <f t="shared" si="13"/>
        <v>5.229000000000001E-2</v>
      </c>
      <c r="DV20" s="108">
        <f t="shared" si="14"/>
        <v>7.2869999999999992E-3</v>
      </c>
      <c r="DW20" s="108">
        <f t="shared" si="15"/>
        <v>1.8910000000000003E-2</v>
      </c>
      <c r="DX20" s="109">
        <f t="shared" si="16"/>
        <v>0.13237000000000004</v>
      </c>
      <c r="DY20" s="107">
        <f t="shared" si="12"/>
        <v>9.8171999999999997</v>
      </c>
      <c r="DZ20" s="108">
        <f t="shared" si="12"/>
        <v>1.7496</v>
      </c>
      <c r="EA20" s="108">
        <f t="shared" si="12"/>
        <v>5.2765714285714278</v>
      </c>
      <c r="EB20" s="109">
        <f t="shared" si="12"/>
        <v>36.935999999999993</v>
      </c>
      <c r="EC20" s="104">
        <f t="shared" si="7"/>
        <v>11.156271527777777</v>
      </c>
      <c r="ED20" s="105">
        <f t="shared" si="8"/>
        <v>2.4771526706045868</v>
      </c>
      <c r="EE20" s="105">
        <f t="shared" si="9"/>
        <v>6.238791042869213</v>
      </c>
      <c r="EF20" s="106">
        <f t="shared" si="10"/>
        <v>50.274704600168995</v>
      </c>
      <c r="EG20" s="32">
        <f t="shared" si="17"/>
        <v>21.481976047182247</v>
      </c>
    </row>
    <row r="21" spans="1:137" x14ac:dyDescent="0.25">
      <c r="A21" s="23">
        <v>19</v>
      </c>
      <c r="B21" s="2">
        <v>44096</v>
      </c>
      <c r="C21" s="2">
        <v>44109</v>
      </c>
      <c r="D21" s="3">
        <f t="shared" si="2"/>
        <v>13</v>
      </c>
      <c r="E21" s="12">
        <v>36.299999999999955</v>
      </c>
      <c r="F21" s="21">
        <v>6.47</v>
      </c>
      <c r="G21" s="7">
        <v>5.93</v>
      </c>
      <c r="H21" s="22">
        <v>6.2340000000000009</v>
      </c>
      <c r="I21" s="53">
        <v>30</v>
      </c>
      <c r="J21" s="31">
        <v>15.3</v>
      </c>
      <c r="K21" s="54">
        <v>18.105</v>
      </c>
      <c r="L21" s="39">
        <v>18.206666666667001</v>
      </c>
      <c r="M21" s="40">
        <v>10.263888888888999</v>
      </c>
      <c r="N21" s="41">
        <v>14.452207285210999</v>
      </c>
      <c r="O21" s="61">
        <v>12.38</v>
      </c>
      <c r="P21" s="62">
        <v>0</v>
      </c>
      <c r="Q21" s="62">
        <v>2.1538461538461537</v>
      </c>
      <c r="R21" s="63">
        <v>28</v>
      </c>
      <c r="S21" s="39">
        <v>11.905694444444</v>
      </c>
      <c r="T21" s="40">
        <v>3.4501388888889002</v>
      </c>
      <c r="U21" s="41">
        <v>8.8353325130635536</v>
      </c>
      <c r="V21" s="70">
        <v>985.51708333332999</v>
      </c>
      <c r="W21" s="5">
        <v>967.21569444444003</v>
      </c>
      <c r="X21" s="19">
        <v>979.71791969927847</v>
      </c>
      <c r="Y21" s="61">
        <v>83.079305555556004</v>
      </c>
      <c r="Z21" s="62">
        <v>55.894861111110998</v>
      </c>
      <c r="AA21" s="62">
        <v>69.777276080455849</v>
      </c>
      <c r="AB21" s="63">
        <v>976.88186512638197</v>
      </c>
      <c r="AC21" s="77">
        <v>0.13600000000000001</v>
      </c>
      <c r="AD21" s="78">
        <v>4.5999999999999999E-2</v>
      </c>
      <c r="AE21" s="78">
        <v>9.5571428571428571E-2</v>
      </c>
      <c r="AF21" s="79">
        <v>1.3380000000000001</v>
      </c>
      <c r="AG21" s="77">
        <v>7.0999999999999994E-2</v>
      </c>
      <c r="AH21" s="78">
        <v>2.9000000000000001E-2</v>
      </c>
      <c r="AI21" s="78">
        <v>4.9571428571428572E-2</v>
      </c>
      <c r="AJ21" s="79">
        <v>0.69399999999999995</v>
      </c>
      <c r="AK21" s="77">
        <v>0.246</v>
      </c>
      <c r="AL21" s="78">
        <v>8.5000000000000006E-2</v>
      </c>
      <c r="AM21" s="78">
        <v>0.17471428571428571</v>
      </c>
      <c r="AN21" s="79">
        <v>2.4460000000000002</v>
      </c>
      <c r="AO21" s="77">
        <v>0.11700000000000001</v>
      </c>
      <c r="AP21" s="78">
        <v>3.3000000000000002E-2</v>
      </c>
      <c r="AQ21" s="78">
        <v>8.1571428571428573E-2</v>
      </c>
      <c r="AR21" s="79">
        <v>1.1419999999999999</v>
      </c>
      <c r="AS21" s="77">
        <v>0.90500000000000003</v>
      </c>
      <c r="AT21" s="78">
        <v>0.45700000000000002</v>
      </c>
      <c r="AU21" s="78">
        <v>0.70478571428571435</v>
      </c>
      <c r="AV21" s="79">
        <v>9.8670000000000009</v>
      </c>
      <c r="AW21" s="77">
        <v>1.127</v>
      </c>
      <c r="AX21" s="78">
        <v>0.65100000000000002</v>
      </c>
      <c r="AY21" s="78">
        <v>0.94028571428571428</v>
      </c>
      <c r="AZ21" s="79">
        <v>13.164</v>
      </c>
      <c r="BA21" s="86">
        <v>2.1000000000000003E-3</v>
      </c>
      <c r="BB21" s="87">
        <v>5.0000000000000001E-4</v>
      </c>
      <c r="BC21" s="87">
        <v>1.2214285714285712E-3</v>
      </c>
      <c r="BD21" s="88">
        <v>1.7099999999999997E-2</v>
      </c>
      <c r="BE21" s="86">
        <v>2.5999999999999999E-2</v>
      </c>
      <c r="BF21" s="87">
        <v>7.0000000000000001E-3</v>
      </c>
      <c r="BG21" s="87">
        <v>1.6428571428571428E-2</v>
      </c>
      <c r="BH21" s="88">
        <v>0.23</v>
      </c>
      <c r="BI21" s="86">
        <v>2.126625E-2</v>
      </c>
      <c r="BJ21" s="87">
        <v>3.1961779013204E-3</v>
      </c>
      <c r="BK21" s="87">
        <v>1.1887386230341997E-2</v>
      </c>
      <c r="BL21" s="87">
        <v>0.16642340722478796</v>
      </c>
      <c r="BM21" s="18">
        <v>6.5562395833333498E-5</v>
      </c>
      <c r="BN21" s="4">
        <v>4.9999999999999998E-7</v>
      </c>
      <c r="BO21" s="4">
        <v>4.0981290187974927E-5</v>
      </c>
      <c r="BP21" s="20">
        <v>5.7373806263164896E-4</v>
      </c>
      <c r="BQ21" s="18">
        <v>4.5249999999999999E-4</v>
      </c>
      <c r="BR21" s="4">
        <v>2.0000000000000002E-7</v>
      </c>
      <c r="BS21" s="4">
        <v>3.0297928571428566E-4</v>
      </c>
      <c r="BT21" s="20">
        <v>4.2417099999999992E-3</v>
      </c>
      <c r="BU21" s="18">
        <v>5.6895284722222202E-4</v>
      </c>
      <c r="BV21" s="4">
        <v>0</v>
      </c>
      <c r="BW21" s="4">
        <v>4.1047725507550967E-4</v>
      </c>
      <c r="BX21" s="20">
        <v>5.7466815710571356E-3</v>
      </c>
      <c r="BY21" s="18">
        <v>4.9339241706161001E-4</v>
      </c>
      <c r="BZ21" s="4">
        <v>1.5E-6</v>
      </c>
      <c r="CA21" s="4">
        <v>4.2054267264725863E-4</v>
      </c>
      <c r="CB21" s="20">
        <v>5.8875974170616201E-3</v>
      </c>
      <c r="CC21" s="18">
        <v>3.4610145934676997E-5</v>
      </c>
      <c r="CD21" s="4">
        <v>9.9999999999999995E-7</v>
      </c>
      <c r="CE21" s="4">
        <v>1.6757541117113491E-5</v>
      </c>
      <c r="CF21" s="20">
        <v>2.3460557563958887E-4</v>
      </c>
      <c r="CG21" s="18">
        <v>1.5E-6</v>
      </c>
      <c r="CH21" s="4">
        <v>6.9999999999999997E-7</v>
      </c>
      <c r="CI21" s="4">
        <v>9.0714285714285718E-7</v>
      </c>
      <c r="CJ21" s="20">
        <v>1.2699999999999999E-5</v>
      </c>
      <c r="CK21" s="18">
        <v>1.1000000000000001E-6</v>
      </c>
      <c r="CL21" s="4">
        <v>4.0000000000000003E-7</v>
      </c>
      <c r="CM21" s="4">
        <v>6.5000000000000002E-7</v>
      </c>
      <c r="CN21" s="20">
        <v>9.0999999999999993E-6</v>
      </c>
      <c r="CO21" s="18">
        <v>1.0000000000000001E-7</v>
      </c>
      <c r="CP21" s="4">
        <v>0</v>
      </c>
      <c r="CQ21" s="4">
        <v>5.7142857142857144E-8</v>
      </c>
      <c r="CR21" s="20">
        <v>7.9999999999999996E-7</v>
      </c>
      <c r="CS21" s="18">
        <v>5.9999999999999997E-7</v>
      </c>
      <c r="CT21" s="4">
        <v>2.9999999999999999E-7</v>
      </c>
      <c r="CU21" s="4">
        <v>4.7142857142857134E-7</v>
      </c>
      <c r="CV21" s="20">
        <v>6.5999999999999986E-6</v>
      </c>
      <c r="CW21" s="18">
        <v>9.0000000000000007E-7</v>
      </c>
      <c r="CX21" s="4">
        <v>4.0000000000000003E-7</v>
      </c>
      <c r="CY21" s="4">
        <v>6.6428571428571437E-7</v>
      </c>
      <c r="CZ21" s="20">
        <v>9.3000000000000007E-6</v>
      </c>
      <c r="DA21" s="18">
        <v>9.9999999999999995E-7</v>
      </c>
      <c r="DB21" s="4">
        <v>4.9999999999999998E-7</v>
      </c>
      <c r="DC21" s="4">
        <v>6.8571428571428573E-7</v>
      </c>
      <c r="DD21" s="20">
        <v>9.5999999999999996E-6</v>
      </c>
      <c r="DE21" s="18">
        <v>1.6000000000000001E-3</v>
      </c>
      <c r="DF21" s="4">
        <v>5.9999999999999995E-4</v>
      </c>
      <c r="DG21" s="4">
        <v>9.2142857142857141E-4</v>
      </c>
      <c r="DH21" s="20">
        <v>1.2899999999999998E-2</v>
      </c>
      <c r="DI21" s="86">
        <f t="shared" si="3"/>
        <v>1.31036625</v>
      </c>
      <c r="DJ21" s="87">
        <f t="shared" si="4"/>
        <v>0.59169617790132045</v>
      </c>
      <c r="DK21" s="87">
        <f t="shared" si="5"/>
        <v>0.98818024337319921</v>
      </c>
      <c r="DL21" s="88">
        <f t="shared" si="6"/>
        <v>13.834523407224788</v>
      </c>
      <c r="DM21" s="95">
        <v>5.0819999999999999</v>
      </c>
      <c r="DN21" s="96">
        <v>0</v>
      </c>
      <c r="DO21" s="96">
        <v>1.5511999999999995</v>
      </c>
      <c r="DP21" s="97">
        <v>23.267999999999994</v>
      </c>
      <c r="DQ21" s="95">
        <v>1730.16</v>
      </c>
      <c r="DR21" s="96">
        <v>4.8600000000000003</v>
      </c>
      <c r="DS21" s="96">
        <v>316.06200000000001</v>
      </c>
      <c r="DT21" s="97">
        <v>4740.93</v>
      </c>
      <c r="DU21" s="107">
        <f t="shared" si="13"/>
        <v>1.7787000000000001E-2</v>
      </c>
      <c r="DV21" s="108">
        <f t="shared" si="14"/>
        <v>0</v>
      </c>
      <c r="DW21" s="108">
        <f t="shared" si="15"/>
        <v>5.4291999999999977E-3</v>
      </c>
      <c r="DX21" s="109">
        <f t="shared" si="16"/>
        <v>8.1437999999999969E-2</v>
      </c>
      <c r="DY21" s="107">
        <f t="shared" si="12"/>
        <v>69.206400000000002</v>
      </c>
      <c r="DZ21" s="108">
        <f t="shared" si="12"/>
        <v>0.19440000000000002</v>
      </c>
      <c r="EA21" s="108">
        <f t="shared" si="12"/>
        <v>12.642480000000001</v>
      </c>
      <c r="EB21" s="109">
        <f t="shared" si="12"/>
        <v>189.63720000000001</v>
      </c>
      <c r="EC21" s="104">
        <f t="shared" si="7"/>
        <v>70.534553250000002</v>
      </c>
      <c r="ED21" s="105">
        <f t="shared" si="8"/>
        <v>0.78609617790132047</v>
      </c>
      <c r="EE21" s="105">
        <f t="shared" si="9"/>
        <v>13.6360894433732</v>
      </c>
      <c r="EF21" s="106">
        <f t="shared" si="10"/>
        <v>203.55316140722479</v>
      </c>
      <c r="EG21" s="32">
        <f t="shared" si="17"/>
        <v>17.833179179850138</v>
      </c>
    </row>
    <row r="22" spans="1:137" x14ac:dyDescent="0.25">
      <c r="A22" s="23">
        <v>20</v>
      </c>
      <c r="B22" s="2">
        <v>44110</v>
      </c>
      <c r="C22" s="2">
        <v>44123</v>
      </c>
      <c r="D22" s="3">
        <f t="shared" si="2"/>
        <v>13</v>
      </c>
      <c r="E22" s="12">
        <v>7.5999999999999543</v>
      </c>
      <c r="F22" s="21">
        <v>6.8</v>
      </c>
      <c r="G22" s="7">
        <v>6.18</v>
      </c>
      <c r="H22" s="22">
        <v>6.5774999999999988</v>
      </c>
      <c r="I22" s="53">
        <v>47</v>
      </c>
      <c r="J22" s="31">
        <v>12.6</v>
      </c>
      <c r="K22" s="54">
        <v>21.01</v>
      </c>
      <c r="L22" s="39">
        <v>13.356597222222</v>
      </c>
      <c r="M22" s="40">
        <v>6.1524305555555001</v>
      </c>
      <c r="N22" s="41">
        <v>8.9541567460317069</v>
      </c>
      <c r="O22" s="61">
        <v>27.27</v>
      </c>
      <c r="P22" s="62">
        <v>0</v>
      </c>
      <c r="Q22" s="62">
        <v>3.3550000000000004</v>
      </c>
      <c r="R22" s="63">
        <v>46.970000000000006</v>
      </c>
      <c r="S22" s="39">
        <v>8.5353472222221995</v>
      </c>
      <c r="T22" s="40">
        <v>1.8296527777778</v>
      </c>
      <c r="U22" s="41">
        <v>4.1905448717948772</v>
      </c>
      <c r="V22" s="70">
        <v>995.92784722221995</v>
      </c>
      <c r="W22" s="5">
        <v>973.45423611111005</v>
      </c>
      <c r="X22" s="19">
        <v>987.94012896825552</v>
      </c>
      <c r="Y22" s="61">
        <v>81.466180555554999</v>
      </c>
      <c r="Z22" s="62">
        <v>63.313680555555997</v>
      </c>
      <c r="AA22" s="62">
        <v>72.955178571428647</v>
      </c>
      <c r="AB22" s="63">
        <v>1021.3725000000011</v>
      </c>
      <c r="AC22" s="77">
        <v>0.1285</v>
      </c>
      <c r="AD22" s="78">
        <v>3.2000000000000001E-2</v>
      </c>
      <c r="AE22" s="78">
        <v>8.5607142857142868E-2</v>
      </c>
      <c r="AF22" s="79">
        <v>1.1984999999999999</v>
      </c>
      <c r="AG22" s="77">
        <v>5.0999999999999997E-2</v>
      </c>
      <c r="AH22" s="78">
        <v>2.3E-2</v>
      </c>
      <c r="AI22" s="78">
        <v>4.0928571428571432E-2</v>
      </c>
      <c r="AJ22" s="79">
        <v>0.57299999999999995</v>
      </c>
      <c r="AK22" s="77">
        <v>0.23699999999999999</v>
      </c>
      <c r="AL22" s="78">
        <v>5.1999999999999998E-2</v>
      </c>
      <c r="AM22" s="78">
        <v>0.157</v>
      </c>
      <c r="AN22" s="79">
        <v>2.198</v>
      </c>
      <c r="AO22" s="77">
        <v>0.125</v>
      </c>
      <c r="AP22" s="78">
        <v>1.9E-2</v>
      </c>
      <c r="AQ22" s="78">
        <v>7.578571428571429E-2</v>
      </c>
      <c r="AR22" s="79">
        <v>1.0609999999999999</v>
      </c>
      <c r="AS22" s="77">
        <v>0.97799999999999998</v>
      </c>
      <c r="AT22" s="78">
        <v>0.41399999999999998</v>
      </c>
      <c r="AU22" s="78">
        <v>0.66514285714285715</v>
      </c>
      <c r="AV22" s="79">
        <v>9.3119999999999994</v>
      </c>
      <c r="AW22" s="77">
        <v>1.256</v>
      </c>
      <c r="AX22" s="78">
        <v>0.52700000000000002</v>
      </c>
      <c r="AY22" s="78">
        <v>0.86721428571428572</v>
      </c>
      <c r="AZ22" s="79">
        <v>12.141</v>
      </c>
      <c r="BA22" s="86">
        <v>2.2000000000000001E-3</v>
      </c>
      <c r="BB22" s="87">
        <v>5.9999999999999995E-4</v>
      </c>
      <c r="BC22" s="87">
        <v>1.1999999999999999E-3</v>
      </c>
      <c r="BD22" s="88">
        <v>1.6800000000000002E-2</v>
      </c>
      <c r="BE22" s="86">
        <v>2.1999999999999999E-2</v>
      </c>
      <c r="BF22" s="87">
        <v>7.0000000000000001E-3</v>
      </c>
      <c r="BG22" s="87">
        <v>1.4214285714285714E-2</v>
      </c>
      <c r="BH22" s="88">
        <v>0.19900000000000001</v>
      </c>
      <c r="BI22" s="86">
        <v>2.1648750000000001E-2</v>
      </c>
      <c r="BJ22" s="87">
        <v>2.6046560111187998E-3</v>
      </c>
      <c r="BK22" s="87">
        <v>1.2679602550685563E-2</v>
      </c>
      <c r="BL22" s="87">
        <v>0.17751443570959791</v>
      </c>
      <c r="BM22" s="18">
        <v>6.762916666666651E-5</v>
      </c>
      <c r="BN22" s="4">
        <v>1.4012256944444449E-5</v>
      </c>
      <c r="BO22" s="4">
        <v>4.2369935515873E-5</v>
      </c>
      <c r="BP22" s="20">
        <v>5.9317909722222202E-4</v>
      </c>
      <c r="BQ22" s="18">
        <v>4.8952000000000002E-4</v>
      </c>
      <c r="BR22" s="4">
        <v>2.0700999999999998E-4</v>
      </c>
      <c r="BS22" s="4">
        <v>3.3424892857142861E-4</v>
      </c>
      <c r="BT22" s="20">
        <v>4.6794850000000006E-3</v>
      </c>
      <c r="BU22" s="18">
        <v>6.3082409722222223E-4</v>
      </c>
      <c r="BV22" s="4">
        <v>2.6476677083333335E-4</v>
      </c>
      <c r="BW22" s="4">
        <v>4.3555275297619059E-4</v>
      </c>
      <c r="BX22" s="20">
        <v>6.0977385416666674E-3</v>
      </c>
      <c r="BY22" s="18">
        <v>4.9841392361110997E-4</v>
      </c>
      <c r="BZ22" s="4">
        <v>4.8717711805555501E-4</v>
      </c>
      <c r="CA22" s="4">
        <v>4.9457006448412784E-4</v>
      </c>
      <c r="CB22" s="20">
        <v>6.9239809027777897E-3</v>
      </c>
      <c r="CC22" s="18">
        <v>2.8324375000000001E-5</v>
      </c>
      <c r="CD22" s="4">
        <v>7.3023280055594003E-6</v>
      </c>
      <c r="CE22" s="4">
        <v>1.7732658418199921E-5</v>
      </c>
      <c r="CF22" s="20">
        <v>2.4825721785479892E-4</v>
      </c>
      <c r="CG22" s="18">
        <v>1.8000000000000001E-6</v>
      </c>
      <c r="CH22" s="4">
        <v>1.5E-6</v>
      </c>
      <c r="CI22" s="4">
        <v>1.6615384615384618E-6</v>
      </c>
      <c r="CJ22" s="20">
        <v>2.1600000000000007E-5</v>
      </c>
      <c r="CK22" s="18">
        <v>1.5E-6</v>
      </c>
      <c r="CL22" s="4">
        <v>1.1000000000000001E-6</v>
      </c>
      <c r="CM22" s="4">
        <v>1.3153846153846156E-6</v>
      </c>
      <c r="CN22" s="20">
        <v>1.7100000000000002E-5</v>
      </c>
      <c r="CO22" s="18">
        <v>2.9999999999999999E-7</v>
      </c>
      <c r="CP22" s="4">
        <v>1.0000000000000001E-7</v>
      </c>
      <c r="CQ22" s="4">
        <v>1.6428571428571429E-7</v>
      </c>
      <c r="CR22" s="20">
        <v>2.3E-6</v>
      </c>
      <c r="CS22" s="18">
        <v>1.9999999999999999E-6</v>
      </c>
      <c r="CT22" s="4">
        <v>5.9999999999999997E-7</v>
      </c>
      <c r="CU22" s="4">
        <v>8.5000000000000023E-7</v>
      </c>
      <c r="CV22" s="20">
        <v>1.1900000000000003E-5</v>
      </c>
      <c r="CW22" s="18">
        <v>1.8000000000000001E-6</v>
      </c>
      <c r="CX22" s="4">
        <v>5.9999999999999997E-7</v>
      </c>
      <c r="CY22" s="4">
        <v>7.8571428571428583E-7</v>
      </c>
      <c r="CZ22" s="20">
        <v>1.1000000000000001E-5</v>
      </c>
      <c r="DA22" s="18">
        <v>2.7999999999999999E-6</v>
      </c>
      <c r="DB22" s="4">
        <v>9.9999999999999995E-7</v>
      </c>
      <c r="DC22" s="4">
        <v>1.2785714285714288E-6</v>
      </c>
      <c r="DD22" s="20">
        <v>1.7900000000000001E-5</v>
      </c>
      <c r="DE22" s="18">
        <v>1.6000000000000001E-3</v>
      </c>
      <c r="DF22" s="4">
        <v>1.6000000000000001E-3</v>
      </c>
      <c r="DG22" s="4">
        <v>1.5999999999999999E-3</v>
      </c>
      <c r="DH22" s="20">
        <v>9.5999999999999992E-3</v>
      </c>
      <c r="DI22" s="86">
        <f t="shared" si="3"/>
        <v>1.3673487499999999</v>
      </c>
      <c r="DJ22" s="87">
        <f t="shared" si="4"/>
        <v>0.50120465601111874</v>
      </c>
      <c r="DK22" s="87">
        <f t="shared" si="5"/>
        <v>0.9216296025506856</v>
      </c>
      <c r="DL22" s="88">
        <f t="shared" si="6"/>
        <v>12.902814435709598</v>
      </c>
      <c r="DM22" s="95">
        <v>1.694</v>
      </c>
      <c r="DN22" s="96">
        <v>0</v>
      </c>
      <c r="DO22" s="96">
        <v>0.29799999999999999</v>
      </c>
      <c r="DP22" s="97">
        <v>4.47</v>
      </c>
      <c r="DQ22" s="95">
        <v>243</v>
      </c>
      <c r="DR22" s="96">
        <v>7.29</v>
      </c>
      <c r="DS22" s="96">
        <v>82.134</v>
      </c>
      <c r="DT22" s="97">
        <v>1232.01</v>
      </c>
      <c r="DU22" s="107">
        <f t="shared" si="13"/>
        <v>5.9290000000000002E-3</v>
      </c>
      <c r="DV22" s="108">
        <f t="shared" si="14"/>
        <v>0</v>
      </c>
      <c r="DW22" s="108">
        <f t="shared" si="15"/>
        <v>1.0429999999999999E-3</v>
      </c>
      <c r="DX22" s="109">
        <f t="shared" si="16"/>
        <v>1.5644999999999999E-2</v>
      </c>
      <c r="DY22" s="107">
        <f t="shared" si="12"/>
        <v>9.7200000000000006</v>
      </c>
      <c r="DZ22" s="108">
        <f t="shared" si="12"/>
        <v>0.29160000000000003</v>
      </c>
      <c r="EA22" s="108">
        <f t="shared" si="12"/>
        <v>3.2853600000000003</v>
      </c>
      <c r="EB22" s="109">
        <f t="shared" si="12"/>
        <v>49.2804</v>
      </c>
      <c r="EC22" s="104">
        <f t="shared" si="7"/>
        <v>11.09327775</v>
      </c>
      <c r="ED22" s="105">
        <f t="shared" si="8"/>
        <v>0.79280465601111882</v>
      </c>
      <c r="EE22" s="105">
        <f t="shared" si="9"/>
        <v>4.208032602550686</v>
      </c>
      <c r="EF22" s="106">
        <f t="shared" si="10"/>
        <v>62.198859435709593</v>
      </c>
      <c r="EG22" s="32">
        <f t="shared" si="17"/>
        <v>12.218873575737378</v>
      </c>
    </row>
    <row r="23" spans="1:137" x14ac:dyDescent="0.25">
      <c r="A23" s="23">
        <v>21</v>
      </c>
      <c r="B23" s="2">
        <v>44124</v>
      </c>
      <c r="C23" s="2">
        <v>44138</v>
      </c>
      <c r="D23" s="3">
        <f t="shared" si="2"/>
        <v>14</v>
      </c>
      <c r="E23" s="12">
        <v>19.299999999999969</v>
      </c>
      <c r="F23" s="21">
        <v>6.61</v>
      </c>
      <c r="G23" s="7">
        <v>5.82</v>
      </c>
      <c r="H23" s="22">
        <v>6.0804999999999998</v>
      </c>
      <c r="I23" s="53">
        <v>55.4</v>
      </c>
      <c r="J23" s="31">
        <v>13.9</v>
      </c>
      <c r="K23" s="54">
        <v>17.919999999999998</v>
      </c>
      <c r="L23" s="39">
        <v>15.043125</v>
      </c>
      <c r="M23" s="40">
        <v>6.6996527777777999</v>
      </c>
      <c r="N23" s="41">
        <v>10.665847407407446</v>
      </c>
      <c r="O23" s="61">
        <v>6.59</v>
      </c>
      <c r="P23" s="62">
        <v>0</v>
      </c>
      <c r="Q23" s="62">
        <v>0.71866666666666679</v>
      </c>
      <c r="R23" s="63">
        <v>10.780000000000001</v>
      </c>
      <c r="S23" s="39">
        <v>10.712708333333</v>
      </c>
      <c r="T23" s="40">
        <v>2.9591666666666998</v>
      </c>
      <c r="U23" s="41">
        <v>6.2195018518518204</v>
      </c>
      <c r="V23" s="70">
        <v>999.74249999999995</v>
      </c>
      <c r="W23" s="5">
        <v>981.38819444445005</v>
      </c>
      <c r="X23" s="19">
        <v>990.01788481481537</v>
      </c>
      <c r="Y23" s="61">
        <v>82.3934</v>
      </c>
      <c r="Z23" s="62">
        <v>61.361944444443999</v>
      </c>
      <c r="AA23" s="62">
        <v>74.114786851851733</v>
      </c>
      <c r="AB23" s="63">
        <v>1111.721802777776</v>
      </c>
      <c r="AC23" s="77">
        <v>0.16850000000000001</v>
      </c>
      <c r="AD23" s="78">
        <v>6.8500000000000005E-2</v>
      </c>
      <c r="AE23" s="78">
        <v>0.11216666666666666</v>
      </c>
      <c r="AF23" s="79">
        <v>1.6825000000000001</v>
      </c>
      <c r="AG23" s="77">
        <v>5.8999999999999997E-2</v>
      </c>
      <c r="AH23" s="78">
        <v>2.9000000000000001E-2</v>
      </c>
      <c r="AI23" s="78">
        <v>4.4400000000000002E-2</v>
      </c>
      <c r="AJ23" s="79">
        <v>0.66600000000000004</v>
      </c>
      <c r="AK23" s="77">
        <v>0.30599999999999999</v>
      </c>
      <c r="AL23" s="78">
        <v>0.105</v>
      </c>
      <c r="AM23" s="78">
        <v>0.1966</v>
      </c>
      <c r="AN23" s="79">
        <v>2.9489999999999998</v>
      </c>
      <c r="AO23" s="77">
        <v>0.17100000000000001</v>
      </c>
      <c r="AP23" s="78">
        <v>4.8000000000000001E-2</v>
      </c>
      <c r="AQ23" s="78">
        <v>9.9466666666666675E-2</v>
      </c>
      <c r="AR23" s="79">
        <v>1.492</v>
      </c>
      <c r="AS23" s="77">
        <v>1.3520000000000001</v>
      </c>
      <c r="AT23" s="78">
        <v>0.66100000000000003</v>
      </c>
      <c r="AU23" s="78">
        <v>0.96626666666666661</v>
      </c>
      <c r="AV23" s="79">
        <v>14.494</v>
      </c>
      <c r="AW23" s="77">
        <v>1.6080000000000001</v>
      </c>
      <c r="AX23" s="78">
        <v>0.80600000000000005</v>
      </c>
      <c r="AY23" s="78">
        <v>1.2072000000000001</v>
      </c>
      <c r="AZ23" s="79">
        <v>18.108000000000001</v>
      </c>
      <c r="BA23" s="86">
        <v>4.5999999999999999E-3</v>
      </c>
      <c r="BB23" s="87">
        <v>8.0000000000000004E-4</v>
      </c>
      <c r="BC23" s="87">
        <v>2.5800000000000003E-3</v>
      </c>
      <c r="BD23" s="88">
        <v>3.8700000000000005E-2</v>
      </c>
      <c r="BE23" s="86">
        <v>4.4999999999999998E-2</v>
      </c>
      <c r="BF23" s="87">
        <v>1.2999999999999999E-2</v>
      </c>
      <c r="BG23" s="87">
        <v>2.7733333333333336E-2</v>
      </c>
      <c r="BH23" s="88">
        <v>0.41599999999999998</v>
      </c>
      <c r="BI23" s="86">
        <v>4.0126198749131002E-2</v>
      </c>
      <c r="BJ23" s="87">
        <v>9.4722724113967989E-3</v>
      </c>
      <c r="BK23" s="87">
        <v>2.5193064739273723E-2</v>
      </c>
      <c r="BL23" s="87">
        <v>0.37789597108910583</v>
      </c>
      <c r="BM23" s="18">
        <v>9.0980902777778002E-5</v>
      </c>
      <c r="BN23" s="4">
        <v>3.1195451388889003E-5</v>
      </c>
      <c r="BO23" s="4">
        <v>5.5066257037037058E-5</v>
      </c>
      <c r="BP23" s="20">
        <v>8.2599385555555589E-4</v>
      </c>
      <c r="BQ23" s="18">
        <v>6.7599999999999995E-4</v>
      </c>
      <c r="BR23" s="4">
        <v>3.3058999999999996E-4</v>
      </c>
      <c r="BS23" s="4">
        <v>4.8349266666666672E-4</v>
      </c>
      <c r="BT23" s="20">
        <v>7.2523900000000001E-3</v>
      </c>
      <c r="BU23" s="18">
        <v>8.0935635416666649E-4</v>
      </c>
      <c r="BV23" s="4">
        <v>4.0498947916666665E-4</v>
      </c>
      <c r="BW23" s="4">
        <v>6.0670975092592591E-4</v>
      </c>
      <c r="BX23" s="20">
        <v>9.1006462638888903E-3</v>
      </c>
      <c r="BY23" s="18">
        <v>5.0082125000000001E-4</v>
      </c>
      <c r="BZ23" s="4">
        <v>4.9264409722222504E-4</v>
      </c>
      <c r="CA23" s="4">
        <v>4.962989424074077E-4</v>
      </c>
      <c r="CB23" s="20">
        <v>7.4444841361111149E-3</v>
      </c>
      <c r="CC23" s="18">
        <v>6.0563099374565498E-5</v>
      </c>
      <c r="CD23" s="4">
        <v>2.0092216817234E-5</v>
      </c>
      <c r="CE23" s="4">
        <v>3.9596532369636864E-5</v>
      </c>
      <c r="CF23" s="20">
        <v>5.9394798554455292E-4</v>
      </c>
      <c r="CG23" s="18">
        <v>2.8999999999999998E-6</v>
      </c>
      <c r="CH23" s="4">
        <v>2.8999999999999998E-6</v>
      </c>
      <c r="CI23" s="4">
        <v>2.8999999999999993E-6</v>
      </c>
      <c r="CJ23" s="20">
        <v>2.0299999999999999E-5</v>
      </c>
      <c r="CK23" s="18">
        <v>2.6000000000000001E-6</v>
      </c>
      <c r="CL23" s="4">
        <v>2.6000000000000001E-6</v>
      </c>
      <c r="CM23" s="4">
        <v>2.6000000000000001E-6</v>
      </c>
      <c r="CN23" s="20">
        <v>1.8199999999999999E-5</v>
      </c>
      <c r="CO23" s="18">
        <v>4.0000000000000003E-7</v>
      </c>
      <c r="CP23" s="4">
        <v>2.9999999999999999E-7</v>
      </c>
      <c r="CQ23" s="4">
        <v>3.1333333333333328E-7</v>
      </c>
      <c r="CR23" s="20">
        <v>4.699999999999999E-6</v>
      </c>
      <c r="CS23" s="18">
        <v>1.9999999999999999E-6</v>
      </c>
      <c r="CT23" s="4">
        <v>1.6000000000000001E-6</v>
      </c>
      <c r="CU23" s="4">
        <v>1.8133333333333337E-6</v>
      </c>
      <c r="CV23" s="20">
        <v>2.7200000000000007E-5</v>
      </c>
      <c r="CW23" s="18">
        <v>3.9999999999999998E-6</v>
      </c>
      <c r="CX23" s="4">
        <v>1.7E-6</v>
      </c>
      <c r="CY23" s="4">
        <v>2.0466666666666664E-6</v>
      </c>
      <c r="CZ23" s="20">
        <v>3.0699999999999994E-5</v>
      </c>
      <c r="DA23" s="18">
        <v>2.7999999999999999E-6</v>
      </c>
      <c r="DB23" s="4">
        <v>2.5000000000000002E-6</v>
      </c>
      <c r="DC23" s="4">
        <v>2.646666666666667E-6</v>
      </c>
      <c r="DD23" s="20">
        <v>3.9700000000000003E-5</v>
      </c>
      <c r="DE23" s="18">
        <v>5.9000000000000007E-3</v>
      </c>
      <c r="DF23" s="4">
        <v>3.3E-3</v>
      </c>
      <c r="DG23" s="4">
        <v>4.1923076923076914E-3</v>
      </c>
      <c r="DH23" s="20">
        <v>5.4499999999999986E-2</v>
      </c>
      <c r="DI23" s="86">
        <f t="shared" si="3"/>
        <v>1.8712261987491312</v>
      </c>
      <c r="DJ23" s="87">
        <f t="shared" si="4"/>
        <v>0.84477227241139685</v>
      </c>
      <c r="DK23" s="87">
        <f t="shared" si="5"/>
        <v>1.302806398072607</v>
      </c>
      <c r="DL23" s="88">
        <f t="shared" si="6"/>
        <v>19.542095971089104</v>
      </c>
      <c r="DM23" s="92" t="s">
        <v>28</v>
      </c>
      <c r="DN23" s="93" t="s">
        <v>28</v>
      </c>
      <c r="DO23" s="93" t="s">
        <v>28</v>
      </c>
      <c r="DP23" s="94" t="s">
        <v>28</v>
      </c>
      <c r="DQ23" s="95">
        <v>286.74</v>
      </c>
      <c r="DR23" s="96">
        <v>0</v>
      </c>
      <c r="DS23" s="96">
        <v>89.302499999999995</v>
      </c>
      <c r="DT23" s="97">
        <v>1428.84</v>
      </c>
      <c r="DU23" s="101" t="s">
        <v>28</v>
      </c>
      <c r="DV23" s="102" t="s">
        <v>28</v>
      </c>
      <c r="DW23" s="102" t="s">
        <v>28</v>
      </c>
      <c r="DX23" s="103" t="s">
        <v>28</v>
      </c>
      <c r="DY23" s="107">
        <f t="shared" si="12"/>
        <v>11.4696</v>
      </c>
      <c r="DZ23" s="108">
        <f t="shared" si="12"/>
        <v>0</v>
      </c>
      <c r="EA23" s="108">
        <f t="shared" si="12"/>
        <v>3.5720999999999998</v>
      </c>
      <c r="EB23" s="109">
        <f t="shared" si="12"/>
        <v>57.153599999999997</v>
      </c>
      <c r="EC23" s="104">
        <f t="shared" si="7"/>
        <v>13.340826198749131</v>
      </c>
      <c r="ED23" s="105">
        <f t="shared" si="8"/>
        <v>0.84477227241139685</v>
      </c>
      <c r="EE23" s="105">
        <f t="shared" si="9"/>
        <v>4.8749063980726071</v>
      </c>
      <c r="EF23" s="106">
        <f t="shared" si="10"/>
        <v>76.695695971089094</v>
      </c>
      <c r="EG23" s="32">
        <f t="shared" si="17"/>
        <v>25.164384722807942</v>
      </c>
    </row>
    <row r="24" spans="1:137" x14ac:dyDescent="0.25">
      <c r="A24" s="23">
        <v>22</v>
      </c>
      <c r="B24" s="2">
        <v>44139</v>
      </c>
      <c r="C24" s="2">
        <v>44151</v>
      </c>
      <c r="D24" s="3">
        <f t="shared" si="2"/>
        <v>12</v>
      </c>
      <c r="E24" s="12">
        <v>19.499999999999975</v>
      </c>
      <c r="F24" s="21">
        <v>5.69</v>
      </c>
      <c r="G24" s="7">
        <v>5.12</v>
      </c>
      <c r="H24" s="22">
        <v>5.363999999999999</v>
      </c>
      <c r="I24" s="53">
        <v>43.9</v>
      </c>
      <c r="J24" s="31">
        <v>10.7</v>
      </c>
      <c r="K24" s="54">
        <v>13.49</v>
      </c>
      <c r="L24" s="39">
        <v>9.2051388888889001</v>
      </c>
      <c r="M24" s="40">
        <v>4.2588194444444998</v>
      </c>
      <c r="N24" s="41">
        <v>6.817916666666676</v>
      </c>
      <c r="O24" s="61">
        <v>0.01</v>
      </c>
      <c r="P24" s="62">
        <v>0</v>
      </c>
      <c r="Q24" s="62">
        <v>7.6923076923076923E-4</v>
      </c>
      <c r="R24" s="63">
        <v>0.01</v>
      </c>
      <c r="S24" s="39">
        <v>3.9515277777778</v>
      </c>
      <c r="T24" s="40">
        <v>0.31013888888889002</v>
      </c>
      <c r="U24" s="41">
        <v>2.0332905982905922</v>
      </c>
      <c r="V24" s="70">
        <v>1007.6075</v>
      </c>
      <c r="W24" s="5">
        <v>990.44506944445004</v>
      </c>
      <c r="X24" s="19">
        <v>999.67528846153994</v>
      </c>
      <c r="Y24" s="61">
        <v>82.783194444444007</v>
      </c>
      <c r="Z24" s="62">
        <v>65.688680555556004</v>
      </c>
      <c r="AA24" s="62">
        <v>73.107702991453067</v>
      </c>
      <c r="AB24" s="63">
        <v>950.40013888888984</v>
      </c>
      <c r="AC24" s="77">
        <v>0.11</v>
      </c>
      <c r="AD24" s="78">
        <v>5.0999999999999997E-2</v>
      </c>
      <c r="AE24" s="78">
        <v>9.0076923076923082E-2</v>
      </c>
      <c r="AF24" s="79">
        <v>1.171</v>
      </c>
      <c r="AG24" s="77">
        <v>5.0999999999999997E-2</v>
      </c>
      <c r="AH24" s="78">
        <v>2.8000000000000001E-2</v>
      </c>
      <c r="AI24" s="78">
        <v>4.107692307692308E-2</v>
      </c>
      <c r="AJ24" s="79">
        <v>0.53400000000000003</v>
      </c>
      <c r="AK24" s="77">
        <v>0.192</v>
      </c>
      <c r="AL24" s="78">
        <v>7.8E-2</v>
      </c>
      <c r="AM24" s="78">
        <v>0.15261538461538462</v>
      </c>
      <c r="AN24" s="79">
        <v>1.984</v>
      </c>
      <c r="AO24" s="77">
        <v>9.8000000000000004E-2</v>
      </c>
      <c r="AP24" s="78">
        <v>3.3000000000000002E-2</v>
      </c>
      <c r="AQ24" s="78">
        <v>7.2846153846153838E-2</v>
      </c>
      <c r="AR24" s="79">
        <v>0.94699999999999995</v>
      </c>
      <c r="AS24" s="77">
        <v>1.256</v>
      </c>
      <c r="AT24" s="78">
        <v>0.67200000000000004</v>
      </c>
      <c r="AU24" s="78">
        <v>0.87292307692307691</v>
      </c>
      <c r="AV24" s="79">
        <v>11.348000000000001</v>
      </c>
      <c r="AW24" s="77">
        <v>1.5620000000000001</v>
      </c>
      <c r="AX24" s="78">
        <v>0.78100000000000003</v>
      </c>
      <c r="AY24" s="78">
        <v>1.1182307692307694</v>
      </c>
      <c r="AZ24" s="79">
        <v>14.537000000000001</v>
      </c>
      <c r="BA24" s="86">
        <v>4.0999999999999995E-3</v>
      </c>
      <c r="BB24" s="87">
        <v>8.9999999999999998E-4</v>
      </c>
      <c r="BC24" s="87">
        <v>2.3923076923076923E-3</v>
      </c>
      <c r="BD24" s="88">
        <v>3.1100000000000003E-2</v>
      </c>
      <c r="BE24" s="86">
        <v>0.05</v>
      </c>
      <c r="BF24" s="87">
        <v>1.6E-2</v>
      </c>
      <c r="BG24" s="87">
        <v>3.2545454545454544E-2</v>
      </c>
      <c r="BH24" s="88">
        <v>0.35799999999999998</v>
      </c>
      <c r="BI24" s="86">
        <v>5.6414940931201994E-2</v>
      </c>
      <c r="BJ24" s="87">
        <v>1.7203057678943999E-2</v>
      </c>
      <c r="BK24" s="87">
        <v>3.1494242173161692E-2</v>
      </c>
      <c r="BL24" s="87">
        <v>0.40942514825110204</v>
      </c>
      <c r="BM24" s="18">
        <v>5.3602569444444451E-5</v>
      </c>
      <c r="BN24" s="4">
        <v>2.0413645833333352E-5</v>
      </c>
      <c r="BO24" s="4">
        <v>3.9832035256410266E-5</v>
      </c>
      <c r="BP24" s="20">
        <v>5.1781645833333346E-4</v>
      </c>
      <c r="BQ24" s="18">
        <v>6.2799999999999998E-4</v>
      </c>
      <c r="BR24" s="4">
        <v>3.3599999999999998E-4</v>
      </c>
      <c r="BS24" s="4">
        <v>4.3646192307692308E-4</v>
      </c>
      <c r="BT24" s="20">
        <v>5.6740050000000002E-3</v>
      </c>
      <c r="BU24" s="18">
        <v>7.8209045138888898E-4</v>
      </c>
      <c r="BV24" s="4">
        <v>3.9099868055555553E-4</v>
      </c>
      <c r="BW24" s="4">
        <v>5.6013202991452992E-4</v>
      </c>
      <c r="BX24" s="20">
        <v>7.2817163888888887E-3</v>
      </c>
      <c r="BY24" s="18">
        <v>5.0425375000000001E-4</v>
      </c>
      <c r="BZ24" s="4">
        <v>4.9727253472222504E-4</v>
      </c>
      <c r="CA24" s="4">
        <v>5.010337980769239E-4</v>
      </c>
      <c r="CB24" s="20">
        <v>6.5134393750000096E-3</v>
      </c>
      <c r="CC24" s="18">
        <v>5.7544023627518998E-5</v>
      </c>
      <c r="CD24" s="4">
        <v>1.1021890201529001E-5</v>
      </c>
      <c r="CE24" s="4">
        <v>3.7631736471196222E-5</v>
      </c>
      <c r="CF24" s="20">
        <v>4.8921257412555086E-4</v>
      </c>
      <c r="CG24" s="18">
        <v>3.1E-6</v>
      </c>
      <c r="CH24" s="4">
        <v>3.1E-6</v>
      </c>
      <c r="CI24" s="4">
        <v>3.1000000000000004E-6</v>
      </c>
      <c r="CJ24" s="20">
        <v>2.1700000000000002E-5</v>
      </c>
      <c r="CK24" s="26" t="s">
        <v>28</v>
      </c>
      <c r="CL24" s="25" t="s">
        <v>28</v>
      </c>
      <c r="CM24" s="25" t="s">
        <v>28</v>
      </c>
      <c r="CN24" s="27" t="s">
        <v>28</v>
      </c>
      <c r="CO24" s="18">
        <v>4.0000000000000003E-7</v>
      </c>
      <c r="CP24" s="4">
        <v>2.9999999999999999E-7</v>
      </c>
      <c r="CQ24" s="4">
        <v>3.4615384615384611E-7</v>
      </c>
      <c r="CR24" s="20">
        <v>4.4999999999999993E-6</v>
      </c>
      <c r="CS24" s="18">
        <v>2.6000000000000001E-6</v>
      </c>
      <c r="CT24" s="4">
        <v>1.5E-6</v>
      </c>
      <c r="CU24" s="4">
        <v>1.776923076923077E-6</v>
      </c>
      <c r="CV24" s="20">
        <v>2.3100000000000002E-5</v>
      </c>
      <c r="CW24" s="18">
        <v>3.9999999999999998E-6</v>
      </c>
      <c r="CX24" s="4">
        <v>3.2000000000000003E-6</v>
      </c>
      <c r="CY24" s="4">
        <v>3.5333333333333335E-6</v>
      </c>
      <c r="CZ24" s="20">
        <v>4.2400000000000007E-5</v>
      </c>
      <c r="DA24" s="18">
        <v>2.7E-6</v>
      </c>
      <c r="DB24" s="4">
        <v>2.7E-6</v>
      </c>
      <c r="DC24" s="4">
        <v>2.7E-6</v>
      </c>
      <c r="DD24" s="20">
        <v>1.3499999999999999E-5</v>
      </c>
      <c r="DE24" s="18">
        <v>5.7000000000000002E-3</v>
      </c>
      <c r="DF24" s="4">
        <v>3.8999999999999998E-3</v>
      </c>
      <c r="DG24" s="4">
        <v>4.9500000000000013E-3</v>
      </c>
      <c r="DH24" s="20">
        <v>5.9400000000000015E-2</v>
      </c>
      <c r="DI24" s="86">
        <f t="shared" si="3"/>
        <v>1.6185149409312021</v>
      </c>
      <c r="DJ24" s="87">
        <f t="shared" si="4"/>
        <v>0.81910305767894409</v>
      </c>
      <c r="DK24" s="87">
        <f t="shared" si="5"/>
        <v>1.1495019344808539</v>
      </c>
      <c r="DL24" s="88">
        <f t="shared" si="6"/>
        <v>14.943525148251103</v>
      </c>
      <c r="DM24" s="92" t="s">
        <v>28</v>
      </c>
      <c r="DN24" s="93" t="s">
        <v>28</v>
      </c>
      <c r="DO24" s="93" t="s">
        <v>28</v>
      </c>
      <c r="DP24" s="94" t="s">
        <v>28</v>
      </c>
      <c r="DQ24" s="92" t="s">
        <v>28</v>
      </c>
      <c r="DR24" s="93" t="s">
        <v>28</v>
      </c>
      <c r="DS24" s="93" t="s">
        <v>28</v>
      </c>
      <c r="DT24" s="94" t="s">
        <v>28</v>
      </c>
      <c r="DU24" s="101" t="s">
        <v>28</v>
      </c>
      <c r="DV24" s="102" t="s">
        <v>28</v>
      </c>
      <c r="DW24" s="102" t="s">
        <v>28</v>
      </c>
      <c r="DX24" s="103" t="s">
        <v>28</v>
      </c>
      <c r="DY24" s="101" t="s">
        <v>28</v>
      </c>
      <c r="DZ24" s="102" t="s">
        <v>28</v>
      </c>
      <c r="EA24" s="102" t="s">
        <v>28</v>
      </c>
      <c r="EB24" s="103" t="s">
        <v>28</v>
      </c>
      <c r="EC24" s="104">
        <f t="shared" si="7"/>
        <v>1.6185149409312021</v>
      </c>
      <c r="ED24" s="105">
        <f t="shared" si="8"/>
        <v>0.81910305767894409</v>
      </c>
      <c r="EE24" s="105">
        <f t="shared" si="9"/>
        <v>1.1495019344808539</v>
      </c>
      <c r="EF24" s="106">
        <f t="shared" si="10"/>
        <v>14.943525148251103</v>
      </c>
      <c r="EG24" s="32" t="s">
        <v>30</v>
      </c>
    </row>
    <row r="25" spans="1:137" x14ac:dyDescent="0.25">
      <c r="A25" s="23">
        <v>23</v>
      </c>
      <c r="B25" s="2">
        <v>44152</v>
      </c>
      <c r="C25" s="2">
        <v>44165</v>
      </c>
      <c r="D25" s="3">
        <f t="shared" si="2"/>
        <v>13</v>
      </c>
      <c r="E25" s="12">
        <v>19.699999999999996</v>
      </c>
      <c r="F25" s="21">
        <v>6.71</v>
      </c>
      <c r="G25" s="7">
        <v>6.09</v>
      </c>
      <c r="H25" s="22">
        <v>6.3464999999999998</v>
      </c>
      <c r="I25" s="53">
        <v>78.099999999999994</v>
      </c>
      <c r="J25" s="31">
        <v>17.5</v>
      </c>
      <c r="K25" s="54">
        <v>23.939999999999998</v>
      </c>
      <c r="L25" s="39">
        <v>7.5806944444443998</v>
      </c>
      <c r="M25" s="40">
        <v>-4.1099305555556001</v>
      </c>
      <c r="N25" s="41">
        <v>2.0436408730158662</v>
      </c>
      <c r="O25" s="61">
        <v>0.84</v>
      </c>
      <c r="P25" s="62">
        <v>0</v>
      </c>
      <c r="Q25" s="62">
        <v>0.10500000000000001</v>
      </c>
      <c r="R25" s="63">
        <v>1.4700000000000002</v>
      </c>
      <c r="S25" s="39">
        <v>3.1413888888888999</v>
      </c>
      <c r="T25" s="40">
        <v>-8.3960416666665996</v>
      </c>
      <c r="U25" s="41">
        <v>-3.1767559523809439</v>
      </c>
      <c r="V25" s="70">
        <v>1006.7196527778</v>
      </c>
      <c r="W25" s="5">
        <v>993.15513888888995</v>
      </c>
      <c r="X25" s="19">
        <v>997.49259424603076</v>
      </c>
      <c r="Y25" s="61">
        <v>76.020416666665994</v>
      </c>
      <c r="Z25" s="62">
        <v>43.840138888889001</v>
      </c>
      <c r="AA25" s="62">
        <v>65.458224206349144</v>
      </c>
      <c r="AB25" s="63">
        <v>916.41513888888801</v>
      </c>
      <c r="AC25" s="77">
        <v>0.17349999999999999</v>
      </c>
      <c r="AD25" s="78">
        <v>5.2499999999999998E-2</v>
      </c>
      <c r="AE25" s="78">
        <v>9.8964285714285713E-2</v>
      </c>
      <c r="AF25" s="79">
        <v>1.3855</v>
      </c>
      <c r="AG25" s="77">
        <v>5.6000000000000001E-2</v>
      </c>
      <c r="AH25" s="78">
        <v>2.7E-2</v>
      </c>
      <c r="AI25" s="78">
        <v>4.4499999999999998E-2</v>
      </c>
      <c r="AJ25" s="79">
        <v>0.623</v>
      </c>
      <c r="AK25" s="77">
        <v>0.28000000000000003</v>
      </c>
      <c r="AL25" s="78">
        <v>7.3999999999999996E-2</v>
      </c>
      <c r="AM25" s="78">
        <v>0.16750000000000001</v>
      </c>
      <c r="AN25" s="79">
        <v>2.3450000000000002</v>
      </c>
      <c r="AO25" s="77">
        <v>0.14599999999999999</v>
      </c>
      <c r="AP25" s="78">
        <v>2.5000000000000001E-2</v>
      </c>
      <c r="AQ25" s="78">
        <v>8.021428571428571E-2</v>
      </c>
      <c r="AR25" s="79">
        <v>1.123</v>
      </c>
      <c r="AS25" s="77">
        <v>1.37</v>
      </c>
      <c r="AT25" s="78">
        <v>0.61099999999999999</v>
      </c>
      <c r="AU25" s="78">
        <v>0.89492857142857141</v>
      </c>
      <c r="AV25" s="79">
        <v>12.529</v>
      </c>
      <c r="AW25" s="77">
        <v>1.641</v>
      </c>
      <c r="AX25" s="78">
        <v>0.80300000000000005</v>
      </c>
      <c r="AY25" s="78">
        <v>1.1494285714285712</v>
      </c>
      <c r="AZ25" s="79">
        <v>16.091999999999999</v>
      </c>
      <c r="BA25" s="86">
        <v>5.4000000000000003E-3</v>
      </c>
      <c r="BB25" s="87">
        <v>8.9999999999999998E-4</v>
      </c>
      <c r="BC25" s="87">
        <v>2.4714285714285715E-3</v>
      </c>
      <c r="BD25" s="88">
        <v>3.4599999999999999E-2</v>
      </c>
      <c r="BE25" s="86">
        <v>6.7000000000000004E-2</v>
      </c>
      <c r="BF25" s="87">
        <v>1.6E-2</v>
      </c>
      <c r="BG25" s="87">
        <v>3.2769230769230766E-2</v>
      </c>
      <c r="BH25" s="88">
        <v>0.42599999999999999</v>
      </c>
      <c r="BI25" s="86">
        <v>7.6310833333332995E-2</v>
      </c>
      <c r="BJ25" s="87">
        <v>1.4901111883251999E-2</v>
      </c>
      <c r="BK25" s="87">
        <v>3.833042018611349E-2</v>
      </c>
      <c r="BL25" s="87">
        <v>0.53662588260558897</v>
      </c>
      <c r="BM25" s="18">
        <v>7.360229166666664E-5</v>
      </c>
      <c r="BN25" s="4">
        <v>1.1000000000000001E-6</v>
      </c>
      <c r="BO25" s="4">
        <v>3.9330357142857149E-5</v>
      </c>
      <c r="BP25" s="20">
        <v>5.5062500000000001E-4</v>
      </c>
      <c r="BQ25" s="18">
        <v>6.8499999999999995E-4</v>
      </c>
      <c r="BR25" s="4">
        <v>5.9999999999999997E-7</v>
      </c>
      <c r="BS25" s="4">
        <v>4.1890357142857144E-4</v>
      </c>
      <c r="BT25" s="20">
        <v>5.8646499999999999E-3</v>
      </c>
      <c r="BU25" s="18">
        <v>8.1796406249999998E-4</v>
      </c>
      <c r="BV25" s="4">
        <v>0</v>
      </c>
      <c r="BW25" s="4">
        <v>5.3724329861111106E-4</v>
      </c>
      <c r="BX25" s="20">
        <v>7.5214061805555553E-3</v>
      </c>
      <c r="BY25" s="18">
        <v>5.0380982638889994E-4</v>
      </c>
      <c r="BZ25" s="4">
        <v>5.9999999999999997E-7</v>
      </c>
      <c r="CA25" s="4">
        <v>4.6447520833333241E-4</v>
      </c>
      <c r="CB25" s="20">
        <v>6.5026529166666543E-3</v>
      </c>
      <c r="CC25" s="18">
        <v>8.0456497567755488E-5</v>
      </c>
      <c r="CD25" s="4">
        <v>8.4999999999999999E-6</v>
      </c>
      <c r="CE25" s="4">
        <v>4.2718119319247211E-5</v>
      </c>
      <c r="CF25" s="20">
        <v>5.9805367046946096E-4</v>
      </c>
      <c r="CG25" s="26" t="s">
        <v>28</v>
      </c>
      <c r="CH25" s="25" t="s">
        <v>28</v>
      </c>
      <c r="CI25" s="25" t="s">
        <v>28</v>
      </c>
      <c r="CJ25" s="27" t="s">
        <v>28</v>
      </c>
      <c r="CK25" s="26" t="s">
        <v>28</v>
      </c>
      <c r="CL25" s="25" t="s">
        <v>28</v>
      </c>
      <c r="CM25" s="25" t="s">
        <v>28</v>
      </c>
      <c r="CN25" s="27" t="s">
        <v>28</v>
      </c>
      <c r="CO25" s="18">
        <v>6.9999999999999997E-7</v>
      </c>
      <c r="CP25" s="4">
        <v>4.0000000000000003E-7</v>
      </c>
      <c r="CQ25" s="4">
        <v>5.2142857142857134E-7</v>
      </c>
      <c r="CR25" s="20">
        <v>7.2999999999999987E-6</v>
      </c>
      <c r="CS25" s="18">
        <v>2.8999999999999998E-6</v>
      </c>
      <c r="CT25" s="4">
        <v>2.3E-6</v>
      </c>
      <c r="CU25" s="4">
        <v>2.4714285714285717E-6</v>
      </c>
      <c r="CV25" s="20">
        <v>3.4600000000000001E-5</v>
      </c>
      <c r="CW25" s="26" t="s">
        <v>28</v>
      </c>
      <c r="CX25" s="25" t="s">
        <v>28</v>
      </c>
      <c r="CY25" s="25" t="s">
        <v>28</v>
      </c>
      <c r="CZ25" s="27" t="s">
        <v>28</v>
      </c>
      <c r="DA25" s="26" t="s">
        <v>28</v>
      </c>
      <c r="DB25" s="25" t="s">
        <v>28</v>
      </c>
      <c r="DC25" s="25" t="s">
        <v>28</v>
      </c>
      <c r="DD25" s="27" t="s">
        <v>28</v>
      </c>
      <c r="DE25" s="18">
        <v>8.4000000000000012E-3</v>
      </c>
      <c r="DF25" s="4">
        <v>7.4999999999999997E-3</v>
      </c>
      <c r="DG25" s="4">
        <v>7.6799999999999993E-3</v>
      </c>
      <c r="DH25" s="20">
        <v>3.8399999999999997E-2</v>
      </c>
      <c r="DI25" s="86">
        <f t="shared" si="3"/>
        <v>1.9052108333333333</v>
      </c>
      <c r="DJ25" s="87">
        <f t="shared" si="4"/>
        <v>0.75330111188325211</v>
      </c>
      <c r="DK25" s="87">
        <f t="shared" si="5"/>
        <v>1.2021947059003992</v>
      </c>
      <c r="DL25" s="88">
        <f t="shared" si="6"/>
        <v>16.830725882605588</v>
      </c>
      <c r="DM25" s="92" t="s">
        <v>28</v>
      </c>
      <c r="DN25" s="93" t="s">
        <v>28</v>
      </c>
      <c r="DO25" s="93" t="s">
        <v>28</v>
      </c>
      <c r="DP25" s="94" t="s">
        <v>28</v>
      </c>
      <c r="DQ25" s="92" t="s">
        <v>28</v>
      </c>
      <c r="DR25" s="93" t="s">
        <v>28</v>
      </c>
      <c r="DS25" s="93" t="s">
        <v>28</v>
      </c>
      <c r="DT25" s="94" t="s">
        <v>28</v>
      </c>
      <c r="DU25" s="101" t="s">
        <v>28</v>
      </c>
      <c r="DV25" s="102" t="s">
        <v>28</v>
      </c>
      <c r="DW25" s="102" t="s">
        <v>28</v>
      </c>
      <c r="DX25" s="103" t="s">
        <v>28</v>
      </c>
      <c r="DY25" s="101" t="s">
        <v>28</v>
      </c>
      <c r="DZ25" s="102" t="s">
        <v>28</v>
      </c>
      <c r="EA25" s="102" t="s">
        <v>28</v>
      </c>
      <c r="EB25" s="103" t="s">
        <v>28</v>
      </c>
      <c r="EC25" s="104">
        <f t="shared" si="7"/>
        <v>1.9052108333333333</v>
      </c>
      <c r="ED25" s="105">
        <f t="shared" si="8"/>
        <v>0.75330111188325211</v>
      </c>
      <c r="EE25" s="105">
        <f t="shared" si="9"/>
        <v>1.2021947059003992</v>
      </c>
      <c r="EF25" s="106">
        <f t="shared" si="10"/>
        <v>16.830725882605588</v>
      </c>
      <c r="EG25" s="32" t="s">
        <v>30</v>
      </c>
    </row>
    <row r="26" spans="1:137" x14ac:dyDescent="0.25">
      <c r="A26" s="23">
        <v>24</v>
      </c>
      <c r="B26" s="2">
        <v>44166</v>
      </c>
      <c r="C26" s="2">
        <v>44179</v>
      </c>
      <c r="D26" s="3">
        <f t="shared" si="2"/>
        <v>13</v>
      </c>
      <c r="E26" s="12">
        <v>13.000000000000108</v>
      </c>
      <c r="F26" s="21">
        <v>7.3</v>
      </c>
      <c r="G26" s="7">
        <v>6.16</v>
      </c>
      <c r="H26" s="22">
        <v>6.4604999999999988</v>
      </c>
      <c r="I26" s="53">
        <v>138.9</v>
      </c>
      <c r="J26" s="31">
        <v>16.600000000000001</v>
      </c>
      <c r="K26" s="54">
        <v>26.79</v>
      </c>
      <c r="L26" s="39">
        <v>8.7289583333332992</v>
      </c>
      <c r="M26" s="40">
        <v>-2.3476388888889002</v>
      </c>
      <c r="N26" s="41">
        <v>1.5155208333333281</v>
      </c>
      <c r="O26" s="61">
        <v>1.19</v>
      </c>
      <c r="P26" s="62">
        <v>0</v>
      </c>
      <c r="Q26" s="62">
        <v>0.16857142857142857</v>
      </c>
      <c r="R26" s="63">
        <v>2.36</v>
      </c>
      <c r="S26" s="39">
        <v>1.5754861111111</v>
      </c>
      <c r="T26" s="40">
        <v>-7.8340277777778002</v>
      </c>
      <c r="U26" s="41">
        <v>-3.2121081349206384</v>
      </c>
      <c r="V26" s="70">
        <v>995.04583333333005</v>
      </c>
      <c r="W26" s="5">
        <v>977.46687499999996</v>
      </c>
      <c r="X26" s="19">
        <v>984.71219246031626</v>
      </c>
      <c r="Y26" s="61">
        <v>82.059652777777998</v>
      </c>
      <c r="Z26" s="62">
        <v>61.088402777778001</v>
      </c>
      <c r="AA26" s="62">
        <v>73.493878968253924</v>
      </c>
      <c r="AB26" s="63">
        <v>1028.9143055555548</v>
      </c>
      <c r="AC26" s="77">
        <v>0.193</v>
      </c>
      <c r="AD26" s="78">
        <v>6.4000000000000003E-3</v>
      </c>
      <c r="AE26" s="78">
        <v>0.10483571428571427</v>
      </c>
      <c r="AF26" s="79">
        <v>1.4676999999999998</v>
      </c>
      <c r="AG26" s="77">
        <v>7.0000000000000007E-2</v>
      </c>
      <c r="AH26" s="78">
        <v>3.3000000000000002E-2</v>
      </c>
      <c r="AI26" s="78">
        <v>4.4857142857142852E-2</v>
      </c>
      <c r="AJ26" s="79">
        <v>0.628</v>
      </c>
      <c r="AK26" s="77">
        <v>0.30399999999999999</v>
      </c>
      <c r="AL26" s="78">
        <v>0.121</v>
      </c>
      <c r="AM26" s="78">
        <v>0.2015714285714286</v>
      </c>
      <c r="AN26" s="79">
        <v>2.8220000000000001</v>
      </c>
      <c r="AO26" s="77">
        <v>0.161</v>
      </c>
      <c r="AP26" s="78">
        <v>5.5E-2</v>
      </c>
      <c r="AQ26" s="78">
        <v>0.10228571428571429</v>
      </c>
      <c r="AR26" s="79">
        <v>1.4319999999999999</v>
      </c>
      <c r="AS26" s="77">
        <v>1.329</v>
      </c>
      <c r="AT26" s="78">
        <v>0.76600000000000001</v>
      </c>
      <c r="AU26" s="78">
        <v>0.99171428571428566</v>
      </c>
      <c r="AV26" s="79">
        <v>13.884</v>
      </c>
      <c r="AW26" s="77">
        <v>1.776</v>
      </c>
      <c r="AX26" s="78">
        <v>0.95699999999999996</v>
      </c>
      <c r="AY26" s="78">
        <v>1.3098571428571428</v>
      </c>
      <c r="AZ26" s="79">
        <v>18.338000000000001</v>
      </c>
      <c r="BA26" s="86">
        <v>6.4999999999999997E-3</v>
      </c>
      <c r="BB26" s="87">
        <v>1.6999999999999999E-3</v>
      </c>
      <c r="BC26" s="87">
        <v>3.1571428571428575E-3</v>
      </c>
      <c r="BD26" s="88">
        <v>4.4200000000000003E-2</v>
      </c>
      <c r="BE26" s="86">
        <v>8.2000000000000003E-2</v>
      </c>
      <c r="BF26" s="87">
        <v>2.3E-2</v>
      </c>
      <c r="BG26" s="87">
        <v>4.0500000000000001E-2</v>
      </c>
      <c r="BH26" s="88">
        <v>0.56699999999999995</v>
      </c>
      <c r="BI26" s="86">
        <v>6.1930972222222005E-2</v>
      </c>
      <c r="BJ26" s="87">
        <v>1.4743224461431999E-2</v>
      </c>
      <c r="BK26" s="87">
        <v>2.9670859947608569E-2</v>
      </c>
      <c r="BL26" s="87">
        <v>0.41539203926651996</v>
      </c>
      <c r="BM26" s="18">
        <v>8.4864479166666651E-5</v>
      </c>
      <c r="BN26" s="4">
        <v>1.7E-6</v>
      </c>
      <c r="BO26" s="4">
        <v>4.9464263392857139E-5</v>
      </c>
      <c r="BP26" s="20">
        <v>6.9249968749999992E-4</v>
      </c>
      <c r="BQ26" s="18">
        <v>6.6450000000000005E-4</v>
      </c>
      <c r="BR26" s="4">
        <v>6.9999999999999997E-7</v>
      </c>
      <c r="BS26" s="4">
        <v>4.6770821428571428E-4</v>
      </c>
      <c r="BT26" s="20">
        <v>6.5479149999999996E-3</v>
      </c>
      <c r="BU26" s="18">
        <v>8.8711718749999999E-4</v>
      </c>
      <c r="BV26" s="4">
        <v>0</v>
      </c>
      <c r="BW26" s="4">
        <v>6.1873449404761924E-4</v>
      </c>
      <c r="BX26" s="20">
        <v>8.6622829166666682E-3</v>
      </c>
      <c r="BY26" s="18">
        <v>4.9892291666666505E-4</v>
      </c>
      <c r="BZ26" s="4">
        <v>2.2000000000000001E-6</v>
      </c>
      <c r="CA26" s="4">
        <v>4.5893558779761852E-4</v>
      </c>
      <c r="CB26" s="20">
        <v>6.4250982291666585E-3</v>
      </c>
      <c r="CC26" s="18">
        <v>6.6965486111111007E-5</v>
      </c>
      <c r="CD26" s="4">
        <v>7.7999999999999999E-6</v>
      </c>
      <c r="CE26" s="4">
        <v>3.9441667573010642E-5</v>
      </c>
      <c r="CF26" s="20">
        <v>5.521833460221489E-4</v>
      </c>
      <c r="CG26" s="26" t="s">
        <v>28</v>
      </c>
      <c r="CH26" s="25" t="s">
        <v>28</v>
      </c>
      <c r="CI26" s="25" t="s">
        <v>28</v>
      </c>
      <c r="CJ26" s="27" t="s">
        <v>28</v>
      </c>
      <c r="CK26" s="18">
        <v>2.3999999999999999E-6</v>
      </c>
      <c r="CL26" s="4">
        <v>2.3999999999999999E-6</v>
      </c>
      <c r="CM26" s="4">
        <v>2.3999999999999999E-6</v>
      </c>
      <c r="CN26" s="20">
        <v>1.4400000000000001E-5</v>
      </c>
      <c r="CO26" s="18">
        <v>6.9999999999999997E-7</v>
      </c>
      <c r="CP26" s="4">
        <v>4.0000000000000003E-7</v>
      </c>
      <c r="CQ26" s="4">
        <v>5.5000000000000013E-7</v>
      </c>
      <c r="CR26" s="20">
        <v>6.600000000000002E-6</v>
      </c>
      <c r="CS26" s="18">
        <v>2.8999999999999998E-6</v>
      </c>
      <c r="CT26" s="4">
        <v>2.5000000000000002E-6</v>
      </c>
      <c r="CU26" s="4">
        <v>2.6999999999999996E-6</v>
      </c>
      <c r="CV26" s="20">
        <v>3.2400000000000001E-5</v>
      </c>
      <c r="CW26" s="26" t="s">
        <v>28</v>
      </c>
      <c r="CX26" s="25" t="s">
        <v>28</v>
      </c>
      <c r="CY26" s="25" t="s">
        <v>28</v>
      </c>
      <c r="CZ26" s="27" t="s">
        <v>28</v>
      </c>
      <c r="DA26" s="26" t="s">
        <v>28</v>
      </c>
      <c r="DB26" s="25" t="s">
        <v>28</v>
      </c>
      <c r="DC26" s="25" t="s">
        <v>28</v>
      </c>
      <c r="DD26" s="27" t="s">
        <v>28</v>
      </c>
      <c r="DE26" s="18">
        <v>1.5699999999999999E-2</v>
      </c>
      <c r="DF26" s="4">
        <v>6.9000000000000008E-3</v>
      </c>
      <c r="DG26" s="4">
        <v>8.1714285714285743E-3</v>
      </c>
      <c r="DH26" s="20">
        <v>0.11440000000000003</v>
      </c>
      <c r="DI26" s="86">
        <f t="shared" si="3"/>
        <v>1.8944309722222221</v>
      </c>
      <c r="DJ26" s="87">
        <f t="shared" si="4"/>
        <v>0.90984322446143195</v>
      </c>
      <c r="DK26" s="87">
        <f t="shared" si="5"/>
        <v>1.33094943137618</v>
      </c>
      <c r="DL26" s="88">
        <f t="shared" si="6"/>
        <v>18.633292039266522</v>
      </c>
      <c r="DM26" s="92" t="s">
        <v>28</v>
      </c>
      <c r="DN26" s="93" t="s">
        <v>28</v>
      </c>
      <c r="DO26" s="93" t="s">
        <v>28</v>
      </c>
      <c r="DP26" s="94" t="s">
        <v>28</v>
      </c>
      <c r="DQ26" s="92" t="s">
        <v>28</v>
      </c>
      <c r="DR26" s="93" t="s">
        <v>28</v>
      </c>
      <c r="DS26" s="93" t="s">
        <v>28</v>
      </c>
      <c r="DT26" s="94" t="s">
        <v>28</v>
      </c>
      <c r="DU26" s="101" t="s">
        <v>28</v>
      </c>
      <c r="DV26" s="102" t="s">
        <v>28</v>
      </c>
      <c r="DW26" s="102" t="s">
        <v>28</v>
      </c>
      <c r="DX26" s="103" t="s">
        <v>28</v>
      </c>
      <c r="DY26" s="101" t="s">
        <v>28</v>
      </c>
      <c r="DZ26" s="102" t="s">
        <v>28</v>
      </c>
      <c r="EA26" s="102" t="s">
        <v>28</v>
      </c>
      <c r="EB26" s="103" t="s">
        <v>28</v>
      </c>
      <c r="EC26" s="104">
        <f t="shared" si="7"/>
        <v>1.8944309722222221</v>
      </c>
      <c r="ED26" s="105">
        <f t="shared" si="8"/>
        <v>0.90984322446143195</v>
      </c>
      <c r="EE26" s="105">
        <f t="shared" si="9"/>
        <v>1.33094943137618</v>
      </c>
      <c r="EF26" s="106">
        <f t="shared" si="10"/>
        <v>18.633292039266522</v>
      </c>
      <c r="EG26" s="32">
        <f>E26/EF26*100</f>
        <v>69.767596475195049</v>
      </c>
    </row>
    <row r="27" spans="1:137" x14ac:dyDescent="0.25">
      <c r="A27" s="23">
        <v>25</v>
      </c>
      <c r="B27" s="2">
        <v>44180</v>
      </c>
      <c r="C27" s="2">
        <v>44194</v>
      </c>
      <c r="D27" s="3">
        <f t="shared" si="2"/>
        <v>14</v>
      </c>
      <c r="E27" s="12">
        <v>4.8000000000000265</v>
      </c>
      <c r="F27" s="21">
        <v>6.83</v>
      </c>
      <c r="G27" s="7">
        <v>5.78</v>
      </c>
      <c r="H27" s="22">
        <v>6.1679999999999993</v>
      </c>
      <c r="I27" s="53">
        <v>26.8</v>
      </c>
      <c r="J27" s="31">
        <v>11</v>
      </c>
      <c r="K27" s="54">
        <v>15.190000000000001</v>
      </c>
      <c r="L27" s="39">
        <v>7.6507861635219996</v>
      </c>
      <c r="M27" s="40">
        <v>-1.5090277777778001</v>
      </c>
      <c r="N27" s="41">
        <v>2.7926213400120257</v>
      </c>
      <c r="O27" s="61">
        <v>3.96</v>
      </c>
      <c r="P27" s="62">
        <v>0</v>
      </c>
      <c r="Q27" s="62">
        <v>0.58066666666666678</v>
      </c>
      <c r="R27" s="63">
        <v>8.7100000000000009</v>
      </c>
      <c r="S27" s="39">
        <v>4.7004166666665999</v>
      </c>
      <c r="T27" s="40">
        <v>-7.6179943100995997</v>
      </c>
      <c r="U27" s="41">
        <v>-1.8743784203934759</v>
      </c>
      <c r="V27" s="70">
        <v>1000.0627083333</v>
      </c>
      <c r="W27" s="5">
        <v>966.33891509434</v>
      </c>
      <c r="X27" s="19">
        <v>988.25734071918134</v>
      </c>
      <c r="Y27" s="61">
        <v>82.001597222222003</v>
      </c>
      <c r="Z27" s="62">
        <v>51.804323899370999</v>
      </c>
      <c r="AA27" s="62">
        <v>72.291431543456</v>
      </c>
      <c r="AB27" s="63">
        <v>1084.3714731518401</v>
      </c>
      <c r="AC27" s="77">
        <v>0.21199999999999999</v>
      </c>
      <c r="AD27" s="78">
        <v>2.5499999999999998E-2</v>
      </c>
      <c r="AE27" s="78">
        <v>0.12663333333333335</v>
      </c>
      <c r="AF27" s="79">
        <v>1.8995</v>
      </c>
      <c r="AG27" s="77">
        <v>5.1999999999999998E-2</v>
      </c>
      <c r="AH27" s="78">
        <v>1.9E-2</v>
      </c>
      <c r="AI27" s="78">
        <v>4.2733333333333332E-2</v>
      </c>
      <c r="AJ27" s="79">
        <v>0.64100000000000001</v>
      </c>
      <c r="AK27" s="77">
        <v>0.34799999999999998</v>
      </c>
      <c r="AL27" s="78">
        <v>0.04</v>
      </c>
      <c r="AM27" s="78">
        <v>0.20673333333333332</v>
      </c>
      <c r="AN27" s="79">
        <v>3.101</v>
      </c>
      <c r="AO27" s="77">
        <v>0.19400000000000001</v>
      </c>
      <c r="AP27" s="78">
        <v>1.2999999999999999E-2</v>
      </c>
      <c r="AQ27" s="78">
        <v>0.10673333333333333</v>
      </c>
      <c r="AR27" s="79">
        <v>1.601</v>
      </c>
      <c r="AS27" s="77">
        <v>1.69</v>
      </c>
      <c r="AT27" s="78">
        <v>0.52300000000000002</v>
      </c>
      <c r="AU27" s="78">
        <v>1.1612</v>
      </c>
      <c r="AV27" s="79">
        <v>17.417999999999999</v>
      </c>
      <c r="AW27" s="77">
        <v>2.1190000000000002</v>
      </c>
      <c r="AX27" s="78">
        <v>0.66500000000000004</v>
      </c>
      <c r="AY27" s="78">
        <v>1.4864000000000002</v>
      </c>
      <c r="AZ27" s="79">
        <v>22.295999999999999</v>
      </c>
      <c r="BA27" s="86">
        <v>1.06E-2</v>
      </c>
      <c r="BB27" s="87">
        <v>4.0000000000000002E-4</v>
      </c>
      <c r="BC27" s="87">
        <v>4.7400000000000003E-3</v>
      </c>
      <c r="BD27" s="88">
        <v>7.110000000000001E-2</v>
      </c>
      <c r="BE27" s="86">
        <v>9.7000000000000003E-2</v>
      </c>
      <c r="BF27" s="87">
        <v>8.0000000000000002E-3</v>
      </c>
      <c r="BG27" s="87">
        <v>4.6533333333333329E-2</v>
      </c>
      <c r="BH27" s="88">
        <v>0.69799999999999995</v>
      </c>
      <c r="BI27" s="86">
        <v>8.9214583333333E-2</v>
      </c>
      <c r="BJ27" s="87">
        <v>3.5343749999999998E-3</v>
      </c>
      <c r="BK27" s="87">
        <v>4.0867232403752195E-2</v>
      </c>
      <c r="BL27" s="87">
        <v>0.613008486056283</v>
      </c>
      <c r="BM27" s="18">
        <v>1.0051100694444445E-4</v>
      </c>
      <c r="BN27" s="4">
        <v>6.080192034139405E-6</v>
      </c>
      <c r="BO27" s="4">
        <v>5.4762977336672687E-5</v>
      </c>
      <c r="BP27" s="20">
        <v>8.2144466005009027E-4</v>
      </c>
      <c r="BQ27" s="18">
        <v>8.4583500000000008E-4</v>
      </c>
      <c r="BR27" s="4">
        <v>2.6151499999999998E-4</v>
      </c>
      <c r="BS27" s="4">
        <v>5.808903333333333E-4</v>
      </c>
      <c r="BT27" s="20">
        <v>8.713354999999999E-3</v>
      </c>
      <c r="BU27" s="18">
        <v>1.0618502083333333E-3</v>
      </c>
      <c r="BV27" s="4">
        <v>3.299926736111111E-4</v>
      </c>
      <c r="BW27" s="4">
        <v>7.4226281078980339E-4</v>
      </c>
      <c r="BX27" s="20">
        <v>1.1133942161847052E-2</v>
      </c>
      <c r="BY27" s="18">
        <v>5.0363135416665004E-4</v>
      </c>
      <c r="BZ27" s="4">
        <v>4.8411945754717E-4</v>
      </c>
      <c r="CA27" s="4">
        <v>4.964986703595907E-4</v>
      </c>
      <c r="CB27" s="20">
        <v>7.4474800553938599E-3</v>
      </c>
      <c r="CC27" s="18">
        <v>1.041343055555555E-4</v>
      </c>
      <c r="CD27" s="4">
        <v>1.42671875E-5</v>
      </c>
      <c r="CE27" s="4">
        <v>5.0566949535209443E-5</v>
      </c>
      <c r="CF27" s="20">
        <v>7.5850424302814168E-4</v>
      </c>
      <c r="CG27" s="26" t="s">
        <v>28</v>
      </c>
      <c r="CH27" s="25" t="s">
        <v>28</v>
      </c>
      <c r="CI27" s="25" t="s">
        <v>28</v>
      </c>
      <c r="CJ27" s="27" t="s">
        <v>28</v>
      </c>
      <c r="CK27" s="26" t="s">
        <v>28</v>
      </c>
      <c r="CL27" s="25" t="s">
        <v>28</v>
      </c>
      <c r="CM27" s="25" t="s">
        <v>28</v>
      </c>
      <c r="CN27" s="27" t="s">
        <v>28</v>
      </c>
      <c r="CO27" s="18">
        <v>6.9999999999999997E-7</v>
      </c>
      <c r="CP27" s="4">
        <v>5.9999999999999997E-7</v>
      </c>
      <c r="CQ27" s="4">
        <v>6.7777777777777769E-7</v>
      </c>
      <c r="CR27" s="20">
        <v>6.1E-6</v>
      </c>
      <c r="CS27" s="26" t="s">
        <v>28</v>
      </c>
      <c r="CT27" s="25" t="s">
        <v>28</v>
      </c>
      <c r="CU27" s="25" t="s">
        <v>28</v>
      </c>
      <c r="CV27" s="27" t="s">
        <v>28</v>
      </c>
      <c r="CW27" s="26" t="s">
        <v>28</v>
      </c>
      <c r="CX27" s="25" t="s">
        <v>28</v>
      </c>
      <c r="CY27" s="25" t="s">
        <v>28</v>
      </c>
      <c r="CZ27" s="27" t="s">
        <v>28</v>
      </c>
      <c r="DA27" s="26" t="s">
        <v>28</v>
      </c>
      <c r="DB27" s="25" t="s">
        <v>28</v>
      </c>
      <c r="DC27" s="25" t="s">
        <v>28</v>
      </c>
      <c r="DD27" s="27" t="s">
        <v>28</v>
      </c>
      <c r="DE27" s="18">
        <v>1.5699999999999999E-2</v>
      </c>
      <c r="DF27" s="4">
        <v>7.7000000000000002E-3</v>
      </c>
      <c r="DG27" s="4">
        <v>1.0154545454545456E-2</v>
      </c>
      <c r="DH27" s="20">
        <v>0.11170000000000002</v>
      </c>
      <c r="DI27" s="86">
        <f t="shared" si="3"/>
        <v>2.349814583333333</v>
      </c>
      <c r="DJ27" s="87">
        <f t="shared" si="4"/>
        <v>0.59243437499999996</v>
      </c>
      <c r="DK27" s="87">
        <f t="shared" si="5"/>
        <v>1.5401738990704188</v>
      </c>
      <c r="DL27" s="88">
        <f t="shared" si="6"/>
        <v>23.102608486056283</v>
      </c>
      <c r="DM27" s="92" t="s">
        <v>28</v>
      </c>
      <c r="DN27" s="93" t="s">
        <v>28</v>
      </c>
      <c r="DO27" s="93" t="s">
        <v>28</v>
      </c>
      <c r="DP27" s="94" t="s">
        <v>28</v>
      </c>
      <c r="DQ27" s="92" t="s">
        <v>28</v>
      </c>
      <c r="DR27" s="93" t="s">
        <v>28</v>
      </c>
      <c r="DS27" s="93" t="s">
        <v>28</v>
      </c>
      <c r="DT27" s="94" t="s">
        <v>28</v>
      </c>
      <c r="DU27" s="101" t="s">
        <v>28</v>
      </c>
      <c r="DV27" s="102" t="s">
        <v>28</v>
      </c>
      <c r="DW27" s="102" t="s">
        <v>28</v>
      </c>
      <c r="DX27" s="103" t="s">
        <v>28</v>
      </c>
      <c r="DY27" s="101" t="s">
        <v>28</v>
      </c>
      <c r="DZ27" s="102" t="s">
        <v>28</v>
      </c>
      <c r="EA27" s="102" t="s">
        <v>28</v>
      </c>
      <c r="EB27" s="103" t="s">
        <v>28</v>
      </c>
      <c r="EC27" s="104">
        <f t="shared" si="7"/>
        <v>2.349814583333333</v>
      </c>
      <c r="ED27" s="105">
        <f t="shared" si="8"/>
        <v>0.59243437499999996</v>
      </c>
      <c r="EE27" s="105">
        <f t="shared" si="9"/>
        <v>1.5401738990704188</v>
      </c>
      <c r="EF27" s="106">
        <f t="shared" si="10"/>
        <v>23.102608486056283</v>
      </c>
      <c r="EG27" s="32">
        <f>E27/EF27*100</f>
        <v>20.776874623907059</v>
      </c>
    </row>
    <row r="28" spans="1:137" x14ac:dyDescent="0.25">
      <c r="A28" s="23">
        <v>26</v>
      </c>
      <c r="B28" s="2">
        <v>44195</v>
      </c>
      <c r="C28" s="2">
        <v>44207</v>
      </c>
      <c r="D28" s="3">
        <f t="shared" si="2"/>
        <v>12</v>
      </c>
      <c r="E28" s="12">
        <v>5.9000000000000163</v>
      </c>
      <c r="F28" s="21">
        <v>6.11</v>
      </c>
      <c r="G28" s="7">
        <v>5.57</v>
      </c>
      <c r="H28" s="22">
        <v>5.7904999999999998</v>
      </c>
      <c r="I28" s="53">
        <v>50.1</v>
      </c>
      <c r="J28" s="31">
        <v>9</v>
      </c>
      <c r="K28" s="54">
        <v>13.794999999999998</v>
      </c>
      <c r="L28" s="39">
        <v>2.7109722222222001</v>
      </c>
      <c r="M28" s="40">
        <v>-2.6252777777778</v>
      </c>
      <c r="N28" s="41">
        <v>0.82032051282051843</v>
      </c>
      <c r="O28" s="61">
        <v>4.12</v>
      </c>
      <c r="P28" s="62">
        <v>0</v>
      </c>
      <c r="Q28" s="62">
        <v>0.39923076923076928</v>
      </c>
      <c r="R28" s="63">
        <v>5.19</v>
      </c>
      <c r="S28" s="39">
        <v>-0.59444444444444999</v>
      </c>
      <c r="T28" s="40">
        <v>-8.3860416666666993</v>
      </c>
      <c r="U28" s="41">
        <v>-3.7367948717948729</v>
      </c>
      <c r="V28" s="70">
        <v>995.61784722223001</v>
      </c>
      <c r="W28" s="5">
        <v>981.75805555555996</v>
      </c>
      <c r="X28" s="19">
        <v>986.50610576923259</v>
      </c>
      <c r="Y28" s="61">
        <v>80.280347222222005</v>
      </c>
      <c r="Z28" s="62">
        <v>61.470277777778001</v>
      </c>
      <c r="AA28" s="62">
        <v>72.071891025641079</v>
      </c>
      <c r="AB28" s="63">
        <v>936.9345833333341</v>
      </c>
      <c r="AC28" s="77">
        <v>0.191</v>
      </c>
      <c r="AD28" s="78">
        <v>5.8999999999999997E-2</v>
      </c>
      <c r="AE28" s="78">
        <v>0.1096923076923077</v>
      </c>
      <c r="AF28" s="79">
        <v>1.4259999999999999</v>
      </c>
      <c r="AG28" s="77">
        <v>6.0999999999999999E-2</v>
      </c>
      <c r="AH28" s="78">
        <v>3.2000000000000001E-2</v>
      </c>
      <c r="AI28" s="78">
        <v>4.2769230769230768E-2</v>
      </c>
      <c r="AJ28" s="79">
        <v>0.55600000000000005</v>
      </c>
      <c r="AK28" s="77">
        <v>0.317</v>
      </c>
      <c r="AL28" s="78">
        <v>7.9000000000000001E-2</v>
      </c>
      <c r="AM28" s="78">
        <v>0.17961538461538462</v>
      </c>
      <c r="AN28" s="79">
        <v>2.335</v>
      </c>
      <c r="AO28" s="77">
        <v>0.17</v>
      </c>
      <c r="AP28" s="78">
        <v>0.03</v>
      </c>
      <c r="AQ28" s="78">
        <v>8.930769230769231E-2</v>
      </c>
      <c r="AR28" s="79">
        <v>1.161</v>
      </c>
      <c r="AS28" s="77">
        <v>1.587</v>
      </c>
      <c r="AT28" s="78">
        <v>0.84199999999999997</v>
      </c>
      <c r="AU28" s="78">
        <v>1.1387692307692308</v>
      </c>
      <c r="AV28" s="79">
        <v>14.804</v>
      </c>
      <c r="AW28" s="77">
        <v>1.93</v>
      </c>
      <c r="AX28" s="78">
        <v>0.95899999999999996</v>
      </c>
      <c r="AY28" s="78">
        <v>1.472</v>
      </c>
      <c r="AZ28" s="79">
        <v>19.135999999999999</v>
      </c>
      <c r="BA28" s="86">
        <v>5.7000000000000002E-3</v>
      </c>
      <c r="BB28" s="87">
        <v>1.9E-3</v>
      </c>
      <c r="BC28" s="87">
        <v>3.523076923076923E-3</v>
      </c>
      <c r="BD28" s="88">
        <v>4.58E-2</v>
      </c>
      <c r="BE28" s="86">
        <v>6.5000000000000002E-2</v>
      </c>
      <c r="BF28" s="87">
        <v>0.02</v>
      </c>
      <c r="BG28" s="87">
        <v>3.9769230769230765E-2</v>
      </c>
      <c r="BH28" s="88">
        <v>0.51700000000000002</v>
      </c>
      <c r="BI28" s="86">
        <v>7.7805694444444004E-2</v>
      </c>
      <c r="BJ28" s="87">
        <v>2.2342946490618E-2</v>
      </c>
      <c r="BK28" s="87">
        <v>4.8191495076857549E-2</v>
      </c>
      <c r="BL28" s="87">
        <v>0.62648943599914808</v>
      </c>
      <c r="BM28" s="18">
        <v>8.4080520833333352E-5</v>
      </c>
      <c r="BN28" s="4">
        <v>1.5712777777777799E-5</v>
      </c>
      <c r="BO28" s="4">
        <v>4.5064006410256421E-5</v>
      </c>
      <c r="BP28" s="20">
        <v>5.858320833333335E-4</v>
      </c>
      <c r="BQ28" s="18">
        <v>7.9350000000000004E-4</v>
      </c>
      <c r="BR28" s="4">
        <v>4.2099999999999999E-4</v>
      </c>
      <c r="BS28" s="4">
        <v>5.6958423076923081E-4</v>
      </c>
      <c r="BT28" s="20">
        <v>7.4045949999999999E-3</v>
      </c>
      <c r="BU28" s="18">
        <v>9.6080697916666672E-4</v>
      </c>
      <c r="BV28" s="4">
        <v>4.7838111111111114E-4</v>
      </c>
      <c r="BW28" s="4">
        <v>7.3413160256410263E-4</v>
      </c>
      <c r="BX28" s="20">
        <v>9.543710833333335E-3</v>
      </c>
      <c r="BY28" s="18">
        <v>4.9875892361111497E-4</v>
      </c>
      <c r="BZ28" s="4">
        <v>4.9227902777777995E-4</v>
      </c>
      <c r="CA28" s="4">
        <v>4.9501459134615455E-4</v>
      </c>
      <c r="CB28" s="20">
        <v>6.4351896875000092E-3</v>
      </c>
      <c r="CC28" s="18">
        <v>8.6902847222221987E-5</v>
      </c>
      <c r="CD28" s="4">
        <v>3.3002015288394506E-5</v>
      </c>
      <c r="CE28" s="4">
        <v>5.2057285999967239E-5</v>
      </c>
      <c r="CF28" s="20">
        <v>6.7674471799957414E-4</v>
      </c>
      <c r="CG28" s="26" t="s">
        <v>28</v>
      </c>
      <c r="CH28" s="25" t="s">
        <v>28</v>
      </c>
      <c r="CI28" s="25" t="s">
        <v>28</v>
      </c>
      <c r="CJ28" s="27" t="s">
        <v>28</v>
      </c>
      <c r="CK28" s="26" t="s">
        <v>28</v>
      </c>
      <c r="CL28" s="25" t="s">
        <v>28</v>
      </c>
      <c r="CM28" s="25" t="s">
        <v>28</v>
      </c>
      <c r="CN28" s="27" t="s">
        <v>28</v>
      </c>
      <c r="CO28" s="18">
        <v>8.0000000000000007E-7</v>
      </c>
      <c r="CP28" s="4">
        <v>5.9999999999999997E-7</v>
      </c>
      <c r="CQ28" s="4">
        <v>6.3333333333333334E-7</v>
      </c>
      <c r="CR28" s="20">
        <v>3.7999999999999996E-6</v>
      </c>
      <c r="CS28" s="26" t="s">
        <v>28</v>
      </c>
      <c r="CT28" s="25" t="s">
        <v>28</v>
      </c>
      <c r="CU28" s="25" t="s">
        <v>28</v>
      </c>
      <c r="CV28" s="27" t="s">
        <v>28</v>
      </c>
      <c r="CW28" s="26" t="s">
        <v>28</v>
      </c>
      <c r="CX28" s="25" t="s">
        <v>28</v>
      </c>
      <c r="CY28" s="25" t="s">
        <v>28</v>
      </c>
      <c r="CZ28" s="27" t="s">
        <v>28</v>
      </c>
      <c r="DA28" s="26" t="s">
        <v>28</v>
      </c>
      <c r="DB28" s="25" t="s">
        <v>28</v>
      </c>
      <c r="DC28" s="25" t="s">
        <v>28</v>
      </c>
      <c r="DD28" s="27" t="s">
        <v>28</v>
      </c>
      <c r="DE28" s="18">
        <v>1.35E-2</v>
      </c>
      <c r="DF28" s="4">
        <v>7.7000000000000002E-3</v>
      </c>
      <c r="DG28" s="4">
        <v>1.1007692307692307E-2</v>
      </c>
      <c r="DH28" s="20">
        <v>0.1431</v>
      </c>
      <c r="DI28" s="86">
        <f t="shared" si="3"/>
        <v>2.1785056944444436</v>
      </c>
      <c r="DJ28" s="87">
        <f t="shared" si="4"/>
        <v>1.004242946490618</v>
      </c>
      <c r="DK28" s="87">
        <f t="shared" si="5"/>
        <v>1.4797914950768576</v>
      </c>
      <c r="DL28" s="88">
        <f t="shared" si="6"/>
        <v>19.237289435999148</v>
      </c>
      <c r="DM28" s="92" t="s">
        <v>28</v>
      </c>
      <c r="DN28" s="93" t="s">
        <v>28</v>
      </c>
      <c r="DO28" s="93" t="s">
        <v>28</v>
      </c>
      <c r="DP28" s="94" t="s">
        <v>28</v>
      </c>
      <c r="DQ28" s="92" t="s">
        <v>28</v>
      </c>
      <c r="DR28" s="93" t="s">
        <v>28</v>
      </c>
      <c r="DS28" s="93" t="s">
        <v>28</v>
      </c>
      <c r="DT28" s="94" t="s">
        <v>28</v>
      </c>
      <c r="DU28" s="101" t="s">
        <v>28</v>
      </c>
      <c r="DV28" s="102" t="s">
        <v>28</v>
      </c>
      <c r="DW28" s="102" t="s">
        <v>28</v>
      </c>
      <c r="DX28" s="103" t="s">
        <v>28</v>
      </c>
      <c r="DY28" s="101" t="s">
        <v>28</v>
      </c>
      <c r="DZ28" s="102" t="s">
        <v>28</v>
      </c>
      <c r="EA28" s="102" t="s">
        <v>28</v>
      </c>
      <c r="EB28" s="103" t="s">
        <v>28</v>
      </c>
      <c r="EC28" s="104">
        <f t="shared" si="7"/>
        <v>2.1785056944444436</v>
      </c>
      <c r="ED28" s="105">
        <f t="shared" si="8"/>
        <v>1.004242946490618</v>
      </c>
      <c r="EE28" s="105">
        <f t="shared" si="9"/>
        <v>1.4797914950768576</v>
      </c>
      <c r="EF28" s="106">
        <f t="shared" si="10"/>
        <v>19.237289435999148</v>
      </c>
      <c r="EG28" s="32">
        <f>E28/EF28*100</f>
        <v>30.669601451019503</v>
      </c>
    </row>
    <row r="29" spans="1:137" x14ac:dyDescent="0.25">
      <c r="A29" s="23">
        <v>27</v>
      </c>
      <c r="B29" s="2">
        <v>44208</v>
      </c>
      <c r="C29" s="2">
        <v>44221</v>
      </c>
      <c r="D29" s="3">
        <f t="shared" si="2"/>
        <v>13</v>
      </c>
      <c r="E29" s="12">
        <v>6.3000000000000274</v>
      </c>
      <c r="F29" s="21">
        <v>6.28</v>
      </c>
      <c r="G29" s="7">
        <v>6.04</v>
      </c>
      <c r="H29" s="22">
        <v>6.1620000000000008</v>
      </c>
      <c r="I29" s="53">
        <v>37.700000000000003</v>
      </c>
      <c r="J29" s="31">
        <v>14.1</v>
      </c>
      <c r="K29" s="54">
        <v>18.075000000000003</v>
      </c>
      <c r="L29" s="39">
        <v>6.1374305555555999</v>
      </c>
      <c r="M29" s="40">
        <v>-8.9947916666666998</v>
      </c>
      <c r="N29" s="41">
        <v>-0.46610573628244489</v>
      </c>
      <c r="O29" s="61">
        <v>0.33</v>
      </c>
      <c r="P29" s="62">
        <v>0</v>
      </c>
      <c r="Q29" s="62">
        <v>3.2857142857142856E-2</v>
      </c>
      <c r="R29" s="63">
        <v>0.46</v>
      </c>
      <c r="S29" s="39">
        <v>0.30972222222222001</v>
      </c>
      <c r="T29" s="40">
        <v>-14.72125</v>
      </c>
      <c r="U29" s="41">
        <v>-5.7819642857143014</v>
      </c>
      <c r="V29" s="70">
        <v>993.79805555555004</v>
      </c>
      <c r="W29" s="5">
        <v>969.54180555556002</v>
      </c>
      <c r="X29" s="19">
        <v>981.76763797696424</v>
      </c>
      <c r="Y29" s="61">
        <v>74.421597222222005</v>
      </c>
      <c r="Z29" s="62">
        <v>61.808844011142</v>
      </c>
      <c r="AA29" s="62">
        <v>67.793498778573564</v>
      </c>
      <c r="AB29" s="63">
        <v>949.1089829000299</v>
      </c>
      <c r="AC29" s="77">
        <v>0.3</v>
      </c>
      <c r="AD29" s="78">
        <v>4.7E-2</v>
      </c>
      <c r="AE29" s="78">
        <v>0.12967857142857142</v>
      </c>
      <c r="AF29" s="79">
        <v>1.8154999999999999</v>
      </c>
      <c r="AG29" s="77">
        <v>9.2999999999999999E-2</v>
      </c>
      <c r="AH29" s="78">
        <v>3.2000000000000001E-2</v>
      </c>
      <c r="AI29" s="78">
        <v>5.8214285714285718E-2</v>
      </c>
      <c r="AJ29" s="79">
        <v>0.81499999999999995</v>
      </c>
      <c r="AK29" s="77">
        <v>0.55400000000000005</v>
      </c>
      <c r="AL29" s="78">
        <v>7.1999999999999995E-2</v>
      </c>
      <c r="AM29" s="78">
        <v>0.22764285714285715</v>
      </c>
      <c r="AN29" s="79">
        <v>3.1869999999999998</v>
      </c>
      <c r="AO29" s="77">
        <v>0.30299999999999999</v>
      </c>
      <c r="AP29" s="78">
        <v>2.5999999999999999E-2</v>
      </c>
      <c r="AQ29" s="78">
        <v>0.1105</v>
      </c>
      <c r="AR29" s="79">
        <v>1.5469999999999999</v>
      </c>
      <c r="AS29" s="77">
        <v>2.129</v>
      </c>
      <c r="AT29" s="78">
        <v>0.69199999999999995</v>
      </c>
      <c r="AU29" s="78">
        <v>1.1942142857142857</v>
      </c>
      <c r="AV29" s="79">
        <v>16.719000000000001</v>
      </c>
      <c r="AW29" s="77">
        <v>2.6659999999999999</v>
      </c>
      <c r="AX29" s="78">
        <v>0.86299999999999999</v>
      </c>
      <c r="AY29" s="78">
        <v>1.5715714285714286</v>
      </c>
      <c r="AZ29" s="79">
        <v>22.001999999999999</v>
      </c>
      <c r="BA29" s="86">
        <v>6.7000000000000002E-3</v>
      </c>
      <c r="BB29" s="87">
        <v>1E-3</v>
      </c>
      <c r="BC29" s="87">
        <v>2.8416666666666668E-3</v>
      </c>
      <c r="BD29" s="88">
        <v>3.4099999999999998E-2</v>
      </c>
      <c r="BE29" s="86">
        <v>7.0999999999999994E-2</v>
      </c>
      <c r="BF29" s="87">
        <v>1.7999999999999999E-2</v>
      </c>
      <c r="BG29" s="87">
        <v>3.4153846153846153E-2</v>
      </c>
      <c r="BH29" s="88">
        <v>0.44400000000000001</v>
      </c>
      <c r="BI29" s="86">
        <v>5.9985208333332998E-2</v>
      </c>
      <c r="BJ29" s="87">
        <v>1.1977638888889001E-2</v>
      </c>
      <c r="BK29" s="87">
        <v>2.5038062298237216E-2</v>
      </c>
      <c r="BL29" s="87">
        <v>0.35053287217532103</v>
      </c>
      <c r="BM29" s="18">
        <v>1.5456871527777782E-4</v>
      </c>
      <c r="BN29" s="4">
        <v>8.5026041666666494E-6</v>
      </c>
      <c r="BO29" s="4">
        <v>5.5016947131858785E-5</v>
      </c>
      <c r="BP29" s="20">
        <v>7.7023725984602296E-4</v>
      </c>
      <c r="BQ29" s="18">
        <v>1.0644999999999999E-3</v>
      </c>
      <c r="BR29" s="4">
        <v>3.4600000000000001E-4</v>
      </c>
      <c r="BS29" s="4">
        <v>5.9712357142857142E-4</v>
      </c>
      <c r="BT29" s="20">
        <v>8.3597299999999992E-3</v>
      </c>
      <c r="BU29" s="18">
        <v>1.3326283333333334E-3</v>
      </c>
      <c r="BV29" s="4">
        <v>4.2446993055555548E-4</v>
      </c>
      <c r="BW29" s="4">
        <v>7.8289473214285699E-4</v>
      </c>
      <c r="BX29" s="20">
        <v>1.096052625E-2</v>
      </c>
      <c r="BY29" s="18">
        <v>4.9764902777777505E-4</v>
      </c>
      <c r="BZ29" s="4">
        <v>4.8612090277778004E-4</v>
      </c>
      <c r="CA29" s="4">
        <v>4.9210167613133928E-4</v>
      </c>
      <c r="CB29" s="20">
        <v>6.8894234658387508E-3</v>
      </c>
      <c r="CC29" s="18">
        <v>6.5192638888889013E-5</v>
      </c>
      <c r="CD29" s="4">
        <v>1.5192807505212001E-5</v>
      </c>
      <c r="CE29" s="4">
        <v>3.6340459720547181E-5</v>
      </c>
      <c r="CF29" s="20">
        <v>5.0876643608766046E-4</v>
      </c>
      <c r="CG29" s="26" t="s">
        <v>28</v>
      </c>
      <c r="CH29" s="25" t="s">
        <v>28</v>
      </c>
      <c r="CI29" s="25" t="s">
        <v>28</v>
      </c>
      <c r="CJ29" s="27" t="s">
        <v>28</v>
      </c>
      <c r="CK29" s="26" t="s">
        <v>28</v>
      </c>
      <c r="CL29" s="25" t="s">
        <v>28</v>
      </c>
      <c r="CM29" s="25" t="s">
        <v>28</v>
      </c>
      <c r="CN29" s="27" t="s">
        <v>28</v>
      </c>
      <c r="CO29" s="18">
        <v>9.0000000000000007E-7</v>
      </c>
      <c r="CP29" s="4">
        <v>6.9999999999999997E-7</v>
      </c>
      <c r="CQ29" s="4">
        <v>8.4285714285714289E-7</v>
      </c>
      <c r="CR29" s="20">
        <v>1.1800000000000001E-5</v>
      </c>
      <c r="CS29" s="18">
        <v>2.6000000000000001E-6</v>
      </c>
      <c r="CT29" s="4">
        <v>2.6000000000000001E-6</v>
      </c>
      <c r="CU29" s="4">
        <v>2.6000000000000001E-6</v>
      </c>
      <c r="CV29" s="20">
        <v>2.6000000000000001E-6</v>
      </c>
      <c r="CW29" s="26" t="s">
        <v>28</v>
      </c>
      <c r="CX29" s="25" t="s">
        <v>28</v>
      </c>
      <c r="CY29" s="25" t="s">
        <v>28</v>
      </c>
      <c r="CZ29" s="27" t="s">
        <v>28</v>
      </c>
      <c r="DA29" s="26" t="s">
        <v>28</v>
      </c>
      <c r="DB29" s="25" t="s">
        <v>28</v>
      </c>
      <c r="DC29" s="25" t="s">
        <v>28</v>
      </c>
      <c r="DD29" s="27" t="s">
        <v>28</v>
      </c>
      <c r="DE29" s="18">
        <v>1.15E-2</v>
      </c>
      <c r="DF29" s="4">
        <v>7.1999999999999998E-3</v>
      </c>
      <c r="DG29" s="4">
        <v>1.0592857142857142E-2</v>
      </c>
      <c r="DH29" s="20">
        <v>0.14829999999999999</v>
      </c>
      <c r="DI29" s="86">
        <f t="shared" si="3"/>
        <v>3.049685208333333</v>
      </c>
      <c r="DJ29" s="87">
        <f t="shared" si="4"/>
        <v>0.82397763888888897</v>
      </c>
      <c r="DK29" s="87">
        <f t="shared" si="5"/>
        <v>1.579415443250618</v>
      </c>
      <c r="DL29" s="88">
        <f t="shared" si="6"/>
        <v>22.106132872175319</v>
      </c>
      <c r="DM29" s="92" t="s">
        <v>28</v>
      </c>
      <c r="DN29" s="93" t="s">
        <v>28</v>
      </c>
      <c r="DO29" s="93" t="s">
        <v>28</v>
      </c>
      <c r="DP29" s="94" t="s">
        <v>28</v>
      </c>
      <c r="DQ29" s="92" t="s">
        <v>28</v>
      </c>
      <c r="DR29" s="93" t="s">
        <v>28</v>
      </c>
      <c r="DS29" s="93" t="s">
        <v>28</v>
      </c>
      <c r="DT29" s="94" t="s">
        <v>28</v>
      </c>
      <c r="DU29" s="101" t="s">
        <v>28</v>
      </c>
      <c r="DV29" s="102" t="s">
        <v>28</v>
      </c>
      <c r="DW29" s="102" t="s">
        <v>28</v>
      </c>
      <c r="DX29" s="103" t="s">
        <v>28</v>
      </c>
      <c r="DY29" s="101" t="s">
        <v>28</v>
      </c>
      <c r="DZ29" s="102" t="s">
        <v>28</v>
      </c>
      <c r="EA29" s="102" t="s">
        <v>28</v>
      </c>
      <c r="EB29" s="103" t="s">
        <v>28</v>
      </c>
      <c r="EC29" s="104">
        <f t="shared" si="7"/>
        <v>3.049685208333333</v>
      </c>
      <c r="ED29" s="105">
        <f t="shared" si="8"/>
        <v>0.82397763888888897</v>
      </c>
      <c r="EE29" s="105">
        <f t="shared" si="9"/>
        <v>1.579415443250618</v>
      </c>
      <c r="EF29" s="106">
        <f t="shared" si="10"/>
        <v>22.106132872175319</v>
      </c>
      <c r="EG29" s="32">
        <f>E29/EF29*100</f>
        <v>28.498878733917994</v>
      </c>
    </row>
    <row r="30" spans="1:137" x14ac:dyDescent="0.25">
      <c r="A30" s="23">
        <v>28</v>
      </c>
      <c r="B30" s="2">
        <v>44222</v>
      </c>
      <c r="C30" s="2">
        <v>44237</v>
      </c>
      <c r="D30" s="3">
        <f t="shared" si="2"/>
        <v>15</v>
      </c>
      <c r="E30" s="12">
        <v>31.4</v>
      </c>
      <c r="F30" s="21">
        <v>6.55</v>
      </c>
      <c r="G30" s="7">
        <v>6.19</v>
      </c>
      <c r="H30" s="22">
        <v>6.3685000000000009</v>
      </c>
      <c r="I30" s="53">
        <v>33.6</v>
      </c>
      <c r="J30" s="31">
        <v>19.899999999999999</v>
      </c>
      <c r="K30" s="54">
        <v>24.854999999999997</v>
      </c>
      <c r="L30" s="39">
        <v>6.0934027777777997</v>
      </c>
      <c r="M30" s="40">
        <v>-8.4830555555555005</v>
      </c>
      <c r="N30" s="41">
        <v>-2.0555164930555465</v>
      </c>
      <c r="O30" s="61">
        <v>27.51</v>
      </c>
      <c r="P30" s="62">
        <v>0</v>
      </c>
      <c r="Q30" s="62">
        <v>2.9024999999999999</v>
      </c>
      <c r="R30" s="63">
        <v>46.44</v>
      </c>
      <c r="S30" s="39">
        <v>1.0899305555556</v>
      </c>
      <c r="T30" s="40">
        <v>-15.012638888889001</v>
      </c>
      <c r="U30" s="41">
        <v>-7.4791753472222444</v>
      </c>
      <c r="V30" s="70">
        <v>991.81798611111003</v>
      </c>
      <c r="W30" s="5">
        <v>970.53499999999997</v>
      </c>
      <c r="X30" s="19">
        <v>980.37231770833228</v>
      </c>
      <c r="Y30" s="61">
        <v>71.926666666667003</v>
      </c>
      <c r="Z30" s="62">
        <v>58.151805555556003</v>
      </c>
      <c r="AA30" s="62">
        <v>66.955021701388873</v>
      </c>
      <c r="AB30" s="63">
        <v>1071.280347222222</v>
      </c>
      <c r="AC30" s="77">
        <v>0.21249999999999999</v>
      </c>
      <c r="AD30" s="78">
        <v>3.6499999999999998E-2</v>
      </c>
      <c r="AE30" s="78">
        <v>9.9375000000000005E-2</v>
      </c>
      <c r="AF30" s="79">
        <v>1.59</v>
      </c>
      <c r="AG30" s="77">
        <v>7.6999999999999999E-2</v>
      </c>
      <c r="AH30" s="78">
        <v>2.1000000000000001E-2</v>
      </c>
      <c r="AI30" s="78">
        <v>4.9250000000000002E-2</v>
      </c>
      <c r="AJ30" s="79">
        <v>0.78800000000000003</v>
      </c>
      <c r="AK30" s="77">
        <v>0.38</v>
      </c>
      <c r="AL30" s="78">
        <v>4.8000000000000001E-2</v>
      </c>
      <c r="AM30" s="78">
        <v>0.15781249999999999</v>
      </c>
      <c r="AN30" s="79">
        <v>2.5249999999999999</v>
      </c>
      <c r="AO30" s="77">
        <v>0.19800000000000001</v>
      </c>
      <c r="AP30" s="78">
        <v>1.7999999999999999E-2</v>
      </c>
      <c r="AQ30" s="78">
        <v>7.0874999999999994E-2</v>
      </c>
      <c r="AR30" s="79">
        <v>1.1339999999999999</v>
      </c>
      <c r="AS30" s="77">
        <v>1.542</v>
      </c>
      <c r="AT30" s="78">
        <v>0.432</v>
      </c>
      <c r="AU30" s="78">
        <v>0.81943750000000004</v>
      </c>
      <c r="AV30" s="79">
        <v>13.111000000000001</v>
      </c>
      <c r="AW30" s="77">
        <v>2.17</v>
      </c>
      <c r="AX30" s="78">
        <v>0.50700000000000001</v>
      </c>
      <c r="AY30" s="78">
        <v>1.109375</v>
      </c>
      <c r="AZ30" s="79">
        <v>17.75</v>
      </c>
      <c r="BA30" s="86">
        <v>5.7999999999999996E-3</v>
      </c>
      <c r="BB30" s="87">
        <v>1E-3</v>
      </c>
      <c r="BC30" s="87">
        <v>2.6312499999999999E-3</v>
      </c>
      <c r="BD30" s="88">
        <v>4.2099999999999999E-2</v>
      </c>
      <c r="BE30" s="86">
        <v>7.8E-2</v>
      </c>
      <c r="BF30" s="87">
        <v>1.4999999999999999E-2</v>
      </c>
      <c r="BG30" s="87">
        <v>4.0937500000000002E-2</v>
      </c>
      <c r="BH30" s="88">
        <v>0.65500000000000003</v>
      </c>
      <c r="BI30" s="86">
        <v>8.2509236111110995E-2</v>
      </c>
      <c r="BJ30" s="87">
        <v>1.3505559416261E-2</v>
      </c>
      <c r="BK30" s="87">
        <v>4.0197038000202689E-2</v>
      </c>
      <c r="BL30" s="87">
        <v>0.64315260800324303</v>
      </c>
      <c r="BM30" s="18">
        <v>8.4546701388888904E-5</v>
      </c>
      <c r="BN30" s="4">
        <v>4.9999999999999998E-7</v>
      </c>
      <c r="BO30" s="4">
        <v>2.8088213975694445E-5</v>
      </c>
      <c r="BP30" s="20">
        <v>4.4941142361111112E-4</v>
      </c>
      <c r="BQ30" s="18">
        <v>7.3093499999999994E-4</v>
      </c>
      <c r="BR30" s="4">
        <v>4.0000000000000003E-7</v>
      </c>
      <c r="BS30" s="4">
        <v>3.6295218750000005E-4</v>
      </c>
      <c r="BT30" s="20">
        <v>5.8072350000000009E-3</v>
      </c>
      <c r="BU30" s="18">
        <v>1.0655449652777777E-3</v>
      </c>
      <c r="BV30" s="4">
        <v>0</v>
      </c>
      <c r="BW30" s="4">
        <v>4.8312720920138882E-4</v>
      </c>
      <c r="BX30" s="20">
        <v>7.7300353472222211E-3</v>
      </c>
      <c r="BY30" s="18">
        <v>4.9768065972221991E-4</v>
      </c>
      <c r="BZ30" s="4">
        <v>1.1000000000000001E-6</v>
      </c>
      <c r="CA30" s="4">
        <v>4.6073801649305538E-4</v>
      </c>
      <c r="CB30" s="20">
        <v>7.3718082638888861E-3</v>
      </c>
      <c r="CC30" s="18">
        <v>8.7162534722222003E-5</v>
      </c>
      <c r="CD30" s="4">
        <v>8.8000000000000004E-6</v>
      </c>
      <c r="CE30" s="4">
        <v>4.5632720268343184E-5</v>
      </c>
      <c r="CF30" s="20">
        <v>7.3012352429349095E-4</v>
      </c>
      <c r="CG30" s="26" t="s">
        <v>28</v>
      </c>
      <c r="CH30" s="25" t="s">
        <v>28</v>
      </c>
      <c r="CI30" s="25" t="s">
        <v>28</v>
      </c>
      <c r="CJ30" s="27" t="s">
        <v>28</v>
      </c>
      <c r="CK30" s="26" t="s">
        <v>28</v>
      </c>
      <c r="CL30" s="25" t="s">
        <v>28</v>
      </c>
      <c r="CM30" s="25" t="s">
        <v>28</v>
      </c>
      <c r="CN30" s="27" t="s">
        <v>28</v>
      </c>
      <c r="CO30" s="18">
        <v>9.0000000000000007E-7</v>
      </c>
      <c r="CP30" s="4">
        <v>6.9999999999999997E-7</v>
      </c>
      <c r="CQ30" s="4">
        <v>7.3750000000000003E-7</v>
      </c>
      <c r="CR30" s="20">
        <v>1.1800000000000001E-5</v>
      </c>
      <c r="CS30" s="18">
        <v>2.6000000000000001E-6</v>
      </c>
      <c r="CT30" s="4">
        <v>2.6000000000000001E-6</v>
      </c>
      <c r="CU30" s="4">
        <v>2.6000000000000001E-6</v>
      </c>
      <c r="CV30" s="20">
        <v>1.56E-5</v>
      </c>
      <c r="CW30" s="26" t="s">
        <v>28</v>
      </c>
      <c r="CX30" s="25" t="s">
        <v>28</v>
      </c>
      <c r="CY30" s="25" t="s">
        <v>28</v>
      </c>
      <c r="CZ30" s="27" t="s">
        <v>28</v>
      </c>
      <c r="DA30" s="26" t="s">
        <v>28</v>
      </c>
      <c r="DB30" s="25" t="s">
        <v>28</v>
      </c>
      <c r="DC30" s="25" t="s">
        <v>28</v>
      </c>
      <c r="DD30" s="27" t="s">
        <v>28</v>
      </c>
      <c r="DE30" s="18">
        <v>1.0699999999999999E-2</v>
      </c>
      <c r="DF30" s="4">
        <v>7.1999999999999998E-3</v>
      </c>
      <c r="DG30" s="4">
        <v>9.3312500000000027E-3</v>
      </c>
      <c r="DH30" s="20">
        <v>0.14930000000000004</v>
      </c>
      <c r="DI30" s="86">
        <f t="shared" si="3"/>
        <v>2.2228092361111109</v>
      </c>
      <c r="DJ30" s="87">
        <f t="shared" si="4"/>
        <v>0.53100555941626093</v>
      </c>
      <c r="DK30" s="87">
        <f t="shared" si="5"/>
        <v>1.1194532880002028</v>
      </c>
      <c r="DL30" s="88">
        <f t="shared" si="6"/>
        <v>17.911252608003245</v>
      </c>
      <c r="DM30" s="92" t="s">
        <v>28</v>
      </c>
      <c r="DN30" s="93" t="s">
        <v>28</v>
      </c>
      <c r="DO30" s="93" t="s">
        <v>28</v>
      </c>
      <c r="DP30" s="94" t="s">
        <v>28</v>
      </c>
      <c r="DQ30" s="92" t="s">
        <v>28</v>
      </c>
      <c r="DR30" s="93" t="s">
        <v>28</v>
      </c>
      <c r="DS30" s="93" t="s">
        <v>28</v>
      </c>
      <c r="DT30" s="94" t="s">
        <v>28</v>
      </c>
      <c r="DU30" s="101" t="s">
        <v>28</v>
      </c>
      <c r="DV30" s="102" t="s">
        <v>28</v>
      </c>
      <c r="DW30" s="102" t="s">
        <v>28</v>
      </c>
      <c r="DX30" s="103" t="s">
        <v>28</v>
      </c>
      <c r="DY30" s="101" t="s">
        <v>28</v>
      </c>
      <c r="DZ30" s="102" t="s">
        <v>28</v>
      </c>
      <c r="EA30" s="102" t="s">
        <v>28</v>
      </c>
      <c r="EB30" s="103" t="s">
        <v>28</v>
      </c>
      <c r="EC30" s="104">
        <f t="shared" si="7"/>
        <v>2.2228092361111109</v>
      </c>
      <c r="ED30" s="105">
        <f t="shared" si="8"/>
        <v>0.53100555941626093</v>
      </c>
      <c r="EE30" s="105">
        <f t="shared" si="9"/>
        <v>1.1194532880002028</v>
      </c>
      <c r="EF30" s="106">
        <f t="shared" si="10"/>
        <v>17.911252608003245</v>
      </c>
      <c r="EG30" s="32" t="s">
        <v>30</v>
      </c>
    </row>
    <row r="31" spans="1:137" x14ac:dyDescent="0.25">
      <c r="A31" s="23">
        <v>29</v>
      </c>
      <c r="B31" s="2">
        <v>44238</v>
      </c>
      <c r="C31" s="2">
        <v>44251</v>
      </c>
      <c r="D31" s="3">
        <f t="shared" si="2"/>
        <v>13</v>
      </c>
      <c r="E31" s="12">
        <v>5.8000000000000274</v>
      </c>
      <c r="F31" s="21">
        <v>6.35</v>
      </c>
      <c r="G31" s="7">
        <v>5.95</v>
      </c>
      <c r="H31" s="22">
        <v>6.2090000000000005</v>
      </c>
      <c r="I31" s="53">
        <v>64</v>
      </c>
      <c r="J31" s="31">
        <v>18.899999999999999</v>
      </c>
      <c r="K31" s="54">
        <v>30.434999999999995</v>
      </c>
      <c r="L31" s="39">
        <v>9.2643055555556</v>
      </c>
      <c r="M31" s="40">
        <v>-10.138125</v>
      </c>
      <c r="N31" s="41">
        <v>0.75503777844007858</v>
      </c>
      <c r="O31" s="61">
        <v>0.4</v>
      </c>
      <c r="P31" s="62">
        <v>0</v>
      </c>
      <c r="Q31" s="62">
        <v>4.1428571428571433E-2</v>
      </c>
      <c r="R31" s="63">
        <v>0.58000000000000007</v>
      </c>
      <c r="S31" s="39">
        <v>0.64888888888888996</v>
      </c>
      <c r="T31" s="40">
        <v>-16.564305555556</v>
      </c>
      <c r="U31" s="41">
        <v>-5.1348341018721211</v>
      </c>
      <c r="V31" s="70">
        <v>1008.2454861111</v>
      </c>
      <c r="W31" s="5">
        <v>987.67534722222001</v>
      </c>
      <c r="X31" s="19">
        <v>1000.0085772236571</v>
      </c>
      <c r="Y31" s="61">
        <v>79.614236111110998</v>
      </c>
      <c r="Z31" s="62">
        <v>57.097708333333003</v>
      </c>
      <c r="AA31" s="62">
        <v>66.240802784952493</v>
      </c>
      <c r="AB31" s="63">
        <v>927.37123898933498</v>
      </c>
      <c r="AC31" s="77">
        <v>0.20899999999999999</v>
      </c>
      <c r="AD31" s="78">
        <v>4.3999999999999997E-2</v>
      </c>
      <c r="AE31" s="78">
        <v>0.12582142857142856</v>
      </c>
      <c r="AF31" s="79">
        <v>1.7615000000000001</v>
      </c>
      <c r="AG31" s="77">
        <v>8.5999999999999993E-2</v>
      </c>
      <c r="AH31" s="78">
        <v>2.9000000000000001E-2</v>
      </c>
      <c r="AI31" s="78">
        <v>6.0857142857142853E-2</v>
      </c>
      <c r="AJ31" s="79">
        <v>0.85199999999999998</v>
      </c>
      <c r="AK31" s="77">
        <v>0.34100000000000003</v>
      </c>
      <c r="AL31" s="78">
        <v>5.8000000000000003E-2</v>
      </c>
      <c r="AM31" s="78">
        <v>0.19807142857142859</v>
      </c>
      <c r="AN31" s="79">
        <v>2.7730000000000001</v>
      </c>
      <c r="AO31" s="77">
        <v>0.17399999999999999</v>
      </c>
      <c r="AP31" s="78">
        <v>1.9E-2</v>
      </c>
      <c r="AQ31" s="78">
        <v>8.9285714285714288E-2</v>
      </c>
      <c r="AR31" s="79">
        <v>1.25</v>
      </c>
      <c r="AS31" s="77">
        <v>1.635</v>
      </c>
      <c r="AT31" s="78">
        <v>0.495</v>
      </c>
      <c r="AU31" s="78">
        <v>1.0643571428571428</v>
      </c>
      <c r="AV31" s="79">
        <v>14.901</v>
      </c>
      <c r="AW31" s="77">
        <v>1.964</v>
      </c>
      <c r="AX31" s="78">
        <v>0.64500000000000002</v>
      </c>
      <c r="AY31" s="78">
        <v>1.3012142857142859</v>
      </c>
      <c r="AZ31" s="79">
        <v>18.216999999999999</v>
      </c>
      <c r="BA31" s="86">
        <v>6.0000000000000001E-3</v>
      </c>
      <c r="BB31" s="87">
        <v>1E-3</v>
      </c>
      <c r="BC31" s="87">
        <v>3.5785714285714288E-3</v>
      </c>
      <c r="BD31" s="88">
        <v>5.0099999999999999E-2</v>
      </c>
      <c r="BE31" s="86">
        <v>7.8E-2</v>
      </c>
      <c r="BF31" s="87">
        <v>0.03</v>
      </c>
      <c r="BG31" s="87">
        <v>5.3571428571428568E-2</v>
      </c>
      <c r="BH31" s="88">
        <v>0.75</v>
      </c>
      <c r="BI31" s="86">
        <v>9.4329117442669003E-2</v>
      </c>
      <c r="BJ31" s="87">
        <v>2.0127102154273997E-2</v>
      </c>
      <c r="BK31" s="87">
        <v>5.8885511166339714E-2</v>
      </c>
      <c r="BL31" s="87">
        <v>0.82439715632875599</v>
      </c>
      <c r="BM31" s="18">
        <v>9.1632152777777808E-5</v>
      </c>
      <c r="BN31" s="4">
        <v>1.3999999999999999E-6</v>
      </c>
      <c r="BO31" s="4">
        <v>3.5695805099537496E-5</v>
      </c>
      <c r="BP31" s="20">
        <v>4.9974127139352489E-4</v>
      </c>
      <c r="BQ31" s="18">
        <v>8.1749999999999998E-4</v>
      </c>
      <c r="BR31" s="4">
        <v>4.9999999999999998E-7</v>
      </c>
      <c r="BS31" s="4">
        <v>3.9849999999999998E-4</v>
      </c>
      <c r="BT31" s="20">
        <v>5.5789999999999998E-3</v>
      </c>
      <c r="BU31" s="18">
        <v>9.8209715277777776E-4</v>
      </c>
      <c r="BV31" s="4">
        <v>0</v>
      </c>
      <c r="BW31" s="4">
        <v>4.8186487709588933E-4</v>
      </c>
      <c r="BX31" s="20">
        <v>6.74610827934245E-3</v>
      </c>
      <c r="BY31" s="18">
        <v>5.0547916666664997E-4</v>
      </c>
      <c r="BZ31" s="4">
        <v>9.0000000000000007E-7</v>
      </c>
      <c r="CA31" s="4">
        <v>3.5933784019913004E-4</v>
      </c>
      <c r="CB31" s="20">
        <v>5.030729762787821E-3</v>
      </c>
      <c r="CC31" s="18">
        <v>1.12022619874913E-4</v>
      </c>
      <c r="CD31" s="4">
        <v>1.17E-5</v>
      </c>
      <c r="CE31" s="4">
        <v>5.158596474483136E-5</v>
      </c>
      <c r="CF31" s="20">
        <v>7.2220350642763901E-4</v>
      </c>
      <c r="CG31" s="26" t="s">
        <v>28</v>
      </c>
      <c r="CH31" s="25" t="s">
        <v>28</v>
      </c>
      <c r="CI31" s="25" t="s">
        <v>28</v>
      </c>
      <c r="CJ31" s="27" t="s">
        <v>28</v>
      </c>
      <c r="CK31" s="26" t="s">
        <v>28</v>
      </c>
      <c r="CL31" s="25" t="s">
        <v>28</v>
      </c>
      <c r="CM31" s="25" t="s">
        <v>28</v>
      </c>
      <c r="CN31" s="27" t="s">
        <v>28</v>
      </c>
      <c r="CO31" s="18">
        <v>9.0000000000000007E-7</v>
      </c>
      <c r="CP31" s="4">
        <v>9.0000000000000007E-7</v>
      </c>
      <c r="CQ31" s="4">
        <v>9.0000000000000017E-7</v>
      </c>
      <c r="CR31" s="20">
        <v>6.3000000000000007E-6</v>
      </c>
      <c r="CS31" s="26" t="s">
        <v>28</v>
      </c>
      <c r="CT31" s="25" t="s">
        <v>28</v>
      </c>
      <c r="CU31" s="25" t="s">
        <v>28</v>
      </c>
      <c r="CV31" s="27" t="s">
        <v>28</v>
      </c>
      <c r="CW31" s="26" t="s">
        <v>28</v>
      </c>
      <c r="CX31" s="25" t="s">
        <v>28</v>
      </c>
      <c r="CY31" s="25" t="s">
        <v>28</v>
      </c>
      <c r="CZ31" s="27" t="s">
        <v>28</v>
      </c>
      <c r="DA31" s="26" t="s">
        <v>28</v>
      </c>
      <c r="DB31" s="25" t="s">
        <v>28</v>
      </c>
      <c r="DC31" s="25" t="s">
        <v>28</v>
      </c>
      <c r="DD31" s="27" t="s">
        <v>28</v>
      </c>
      <c r="DE31" s="18">
        <v>1.4800000000000001E-2</v>
      </c>
      <c r="DF31" s="4">
        <v>1.03E-2</v>
      </c>
      <c r="DG31" s="4">
        <v>1.2578571428571432E-2</v>
      </c>
      <c r="DH31" s="20">
        <v>0.17610000000000006</v>
      </c>
      <c r="DI31" s="86">
        <f t="shared" si="3"/>
        <v>2.2853291174426689</v>
      </c>
      <c r="DJ31" s="87">
        <f t="shared" si="4"/>
        <v>0.61812710215427402</v>
      </c>
      <c r="DK31" s="87">
        <f t="shared" si="5"/>
        <v>1.4507140825949112</v>
      </c>
      <c r="DL31" s="88">
        <f t="shared" si="6"/>
        <v>20.309997156328759</v>
      </c>
      <c r="DM31" s="95">
        <v>38.863999999999997</v>
      </c>
      <c r="DN31" s="96">
        <v>0</v>
      </c>
      <c r="DO31" s="96">
        <v>3.2849333333333335</v>
      </c>
      <c r="DP31" s="97">
        <v>49.274000000000001</v>
      </c>
      <c r="DQ31" s="95">
        <v>14.58</v>
      </c>
      <c r="DR31" s="96">
        <v>0</v>
      </c>
      <c r="DS31" s="96">
        <v>1.6660000000000001</v>
      </c>
      <c r="DT31" s="97">
        <v>24.990000000000002</v>
      </c>
      <c r="DU31" s="107">
        <f t="shared" ref="DU31" si="18">DM31*3.5*10^(-3)</f>
        <v>0.13602400000000001</v>
      </c>
      <c r="DV31" s="108">
        <f t="shared" ref="DV31" si="19">DN31*3.5*10^(-3)</f>
        <v>0</v>
      </c>
      <c r="DW31" s="108">
        <f t="shared" ref="DW31" si="20">DO31*3.5*10^(-3)</f>
        <v>1.1497266666666667E-2</v>
      </c>
      <c r="DX31" s="109">
        <f t="shared" ref="DX31" si="21">DP31*3.5*10^(-3)</f>
        <v>0.172459</v>
      </c>
      <c r="DY31" s="107">
        <f t="shared" si="12"/>
        <v>0.58320000000000005</v>
      </c>
      <c r="DZ31" s="108">
        <f t="shared" si="12"/>
        <v>0</v>
      </c>
      <c r="EA31" s="108">
        <f t="shared" si="12"/>
        <v>6.6640000000000005E-2</v>
      </c>
      <c r="EB31" s="109">
        <f t="shared" si="12"/>
        <v>0.99960000000000016</v>
      </c>
      <c r="EC31" s="104">
        <f t="shared" si="7"/>
        <v>3.004553117442669</v>
      </c>
      <c r="ED31" s="105">
        <f t="shared" si="8"/>
        <v>0.61812710215427402</v>
      </c>
      <c r="EE31" s="105">
        <f t="shared" si="9"/>
        <v>1.5288513492615778</v>
      </c>
      <c r="EF31" s="106">
        <f t="shared" si="10"/>
        <v>21.48205615632876</v>
      </c>
      <c r="EG31" s="32">
        <f>E31/EF31*100</f>
        <v>26.999277712488933</v>
      </c>
    </row>
    <row r="32" spans="1:137" x14ac:dyDescent="0.25">
      <c r="A32" s="116">
        <v>30</v>
      </c>
      <c r="B32" s="117">
        <v>44252</v>
      </c>
      <c r="C32" s="2">
        <v>44266</v>
      </c>
      <c r="D32" s="3">
        <f t="shared" si="2"/>
        <v>14</v>
      </c>
      <c r="E32" s="12">
        <v>48.999999999999986</v>
      </c>
      <c r="F32" s="21">
        <v>6.67</v>
      </c>
      <c r="G32" s="7">
        <v>6.44</v>
      </c>
      <c r="H32" s="22">
        <v>6.5344999999999995</v>
      </c>
      <c r="I32" s="53">
        <v>65</v>
      </c>
      <c r="J32" s="31">
        <v>20.9</v>
      </c>
      <c r="K32" s="54">
        <v>46.93</v>
      </c>
      <c r="L32" s="39">
        <v>9.0952777777778007</v>
      </c>
      <c r="M32" s="40">
        <v>-0.99298611111111001</v>
      </c>
      <c r="N32" s="41">
        <v>3.6818425925925911</v>
      </c>
      <c r="O32" s="61">
        <v>5.04</v>
      </c>
      <c r="P32" s="62">
        <v>0</v>
      </c>
      <c r="Q32" s="62">
        <v>0.58133333333333326</v>
      </c>
      <c r="R32" s="63">
        <v>8.7199999999999989</v>
      </c>
      <c r="S32" s="39">
        <v>1.0211805555555999</v>
      </c>
      <c r="T32" s="40">
        <v>-10.896527777777999</v>
      </c>
      <c r="U32" s="41">
        <v>-4.2691064814814954</v>
      </c>
      <c r="V32" s="70">
        <v>1006.9008333333001</v>
      </c>
      <c r="W32" s="5">
        <v>980.11520833332997</v>
      </c>
      <c r="X32" s="19">
        <v>996.05090740740127</v>
      </c>
      <c r="Y32" s="61">
        <v>70.633888888889004</v>
      </c>
      <c r="Z32" s="62">
        <v>46.615486111110997</v>
      </c>
      <c r="AA32" s="62">
        <v>57.996129629629607</v>
      </c>
      <c r="AB32" s="63">
        <v>869.94194444444406</v>
      </c>
      <c r="AC32" s="80" t="s">
        <v>28</v>
      </c>
      <c r="AD32" s="81" t="s">
        <v>28</v>
      </c>
      <c r="AE32" s="81" t="s">
        <v>28</v>
      </c>
      <c r="AF32" s="82" t="s">
        <v>28</v>
      </c>
      <c r="AG32" s="77">
        <v>8.2000000000000003E-2</v>
      </c>
      <c r="AH32" s="78">
        <v>3.1E-2</v>
      </c>
      <c r="AI32" s="78">
        <v>5.4266666666666664E-2</v>
      </c>
      <c r="AJ32" s="79">
        <v>0.81399999999999995</v>
      </c>
      <c r="AK32" s="77">
        <v>0.46200000000000002</v>
      </c>
      <c r="AL32" s="78">
        <v>7.0000000000000007E-2</v>
      </c>
      <c r="AM32" s="78">
        <v>0.16506666666666667</v>
      </c>
      <c r="AN32" s="79">
        <v>2.476</v>
      </c>
      <c r="AO32" s="77">
        <v>0.248</v>
      </c>
      <c r="AP32" s="78">
        <v>2.5000000000000001E-2</v>
      </c>
      <c r="AQ32" s="78">
        <v>7.2333333333333333E-2</v>
      </c>
      <c r="AR32" s="79">
        <v>1.085</v>
      </c>
      <c r="AS32" s="77">
        <v>1.883</v>
      </c>
      <c r="AT32" s="78">
        <v>0.54100000000000004</v>
      </c>
      <c r="AU32" s="78">
        <v>0.83153333333333335</v>
      </c>
      <c r="AV32" s="79">
        <v>12.473000000000001</v>
      </c>
      <c r="AW32" s="77">
        <v>2.5150000000000001</v>
      </c>
      <c r="AX32" s="78">
        <v>0.68300000000000005</v>
      </c>
      <c r="AY32" s="78">
        <v>1.1314666666666666</v>
      </c>
      <c r="AZ32" s="79">
        <v>16.972000000000001</v>
      </c>
      <c r="BA32" s="86">
        <v>7.7000000000000002E-3</v>
      </c>
      <c r="BB32" s="87">
        <v>6.9999999999999999E-4</v>
      </c>
      <c r="BC32" s="87">
        <v>2.1461538461538462E-3</v>
      </c>
      <c r="BD32" s="88">
        <v>2.7899999999999998E-2</v>
      </c>
      <c r="BE32" s="86">
        <v>8.7999999999999995E-2</v>
      </c>
      <c r="BF32" s="87">
        <v>2.4E-2</v>
      </c>
      <c r="BG32" s="87">
        <v>4.2200000000000001E-2</v>
      </c>
      <c r="BH32" s="88">
        <v>0.63300000000000001</v>
      </c>
      <c r="BI32" s="86">
        <v>5.6642738012508999E-2</v>
      </c>
      <c r="BJ32" s="87">
        <v>9.1947185545517996E-3</v>
      </c>
      <c r="BK32" s="87">
        <v>3.0168245183769721E-2</v>
      </c>
      <c r="BL32" s="87">
        <v>0.45252367775654578</v>
      </c>
      <c r="BM32" s="18">
        <v>1.2854763888888891E-4</v>
      </c>
      <c r="BN32" s="4">
        <v>1.4737847222222201E-5</v>
      </c>
      <c r="BO32" s="4">
        <v>5.0994444444444443E-5</v>
      </c>
      <c r="BP32" s="20">
        <v>2.0397777777777777E-4</v>
      </c>
      <c r="BQ32" s="18">
        <v>9.4401999999999995E-4</v>
      </c>
      <c r="BR32" s="4">
        <v>2.7050000000000002E-4</v>
      </c>
      <c r="BS32" s="4">
        <v>5.0050500000000005E-4</v>
      </c>
      <c r="BT32" s="20">
        <v>2.0020200000000002E-3</v>
      </c>
      <c r="BU32" s="18">
        <v>1.2574438194444444E-3</v>
      </c>
      <c r="BV32" s="4">
        <v>3.4064114583333334E-4</v>
      </c>
      <c r="BW32" s="4">
        <v>7.9046239583333336E-4</v>
      </c>
      <c r="BX32" s="20">
        <v>3.1618495833333335E-3</v>
      </c>
      <c r="BY32" s="18">
        <v>5.0385041666664999E-4</v>
      </c>
      <c r="BZ32" s="4">
        <v>5.0308642361111008E-4</v>
      </c>
      <c r="CA32" s="4">
        <v>5.0335217881944004E-4</v>
      </c>
      <c r="CB32" s="20">
        <v>2.0134087152777601E-3</v>
      </c>
      <c r="CC32" s="18">
        <v>1.1407887421820701E-4</v>
      </c>
      <c r="CD32" s="4">
        <v>2.4818437500000002E-5</v>
      </c>
      <c r="CE32" s="4">
        <v>5.6453527357926137E-5</v>
      </c>
      <c r="CF32" s="20">
        <v>2.2581410943170455E-4</v>
      </c>
      <c r="CG32" s="26" t="s">
        <v>28</v>
      </c>
      <c r="CH32" s="25" t="s">
        <v>28</v>
      </c>
      <c r="CI32" s="25" t="s">
        <v>28</v>
      </c>
      <c r="CJ32" s="27" t="s">
        <v>28</v>
      </c>
      <c r="CK32" s="26" t="s">
        <v>28</v>
      </c>
      <c r="CL32" s="25" t="s">
        <v>28</v>
      </c>
      <c r="CM32" s="25" t="s">
        <v>28</v>
      </c>
      <c r="CN32" s="27" t="s">
        <v>28</v>
      </c>
      <c r="CO32" s="18">
        <v>9.0000000000000007E-7</v>
      </c>
      <c r="CP32" s="4">
        <v>9.0000000000000007E-7</v>
      </c>
      <c r="CQ32" s="4">
        <v>9.0000000000000007E-7</v>
      </c>
      <c r="CR32" s="20">
        <v>3.6000000000000003E-6</v>
      </c>
      <c r="CS32" s="26" t="s">
        <v>28</v>
      </c>
      <c r="CT32" s="25" t="s">
        <v>28</v>
      </c>
      <c r="CU32" s="25" t="s">
        <v>28</v>
      </c>
      <c r="CV32" s="27" t="s">
        <v>28</v>
      </c>
      <c r="CW32" s="26" t="s">
        <v>28</v>
      </c>
      <c r="CX32" s="25" t="s">
        <v>28</v>
      </c>
      <c r="CY32" s="25" t="s">
        <v>28</v>
      </c>
      <c r="CZ32" s="27" t="s">
        <v>28</v>
      </c>
      <c r="DA32" s="26" t="s">
        <v>28</v>
      </c>
      <c r="DB32" s="25" t="s">
        <v>28</v>
      </c>
      <c r="DC32" s="25" t="s">
        <v>28</v>
      </c>
      <c r="DD32" s="27" t="s">
        <v>28</v>
      </c>
      <c r="DE32" s="18">
        <v>1.03E-2</v>
      </c>
      <c r="DF32" s="4">
        <v>1.03E-2</v>
      </c>
      <c r="DG32" s="4">
        <v>1.03E-2</v>
      </c>
      <c r="DH32" s="20">
        <v>4.1200000000000001E-2</v>
      </c>
      <c r="DI32" s="86">
        <f t="shared" si="3"/>
        <v>2.409342738012509</v>
      </c>
      <c r="DJ32" s="87">
        <f t="shared" si="4"/>
        <v>0.62089471855455181</v>
      </c>
      <c r="DK32" s="87">
        <f t="shared" si="5"/>
        <v>1.0289143990299237</v>
      </c>
      <c r="DL32" s="88">
        <f t="shared" si="6"/>
        <v>15.429423677756548</v>
      </c>
      <c r="DM32" s="95">
        <v>439.30200000000002</v>
      </c>
      <c r="DN32" s="96">
        <v>2.7759999999999998</v>
      </c>
      <c r="DO32" s="96">
        <v>103.88312500000001</v>
      </c>
      <c r="DP32" s="97">
        <v>1662.13</v>
      </c>
      <c r="DQ32" s="95">
        <v>15.268000000000001</v>
      </c>
      <c r="DR32" s="96">
        <v>0</v>
      </c>
      <c r="DS32" s="96">
        <v>3.1230000000000002</v>
      </c>
      <c r="DT32" s="97">
        <v>49.968000000000004</v>
      </c>
      <c r="DU32" s="107">
        <f t="shared" ref="DU32:DU33" si="22">DM32*3.5*10^(-3)</f>
        <v>1.5375570000000001</v>
      </c>
      <c r="DV32" s="108">
        <f t="shared" ref="DV32:DV33" si="23">DN32*3.5*10^(-3)</f>
        <v>9.7159999999999989E-3</v>
      </c>
      <c r="DW32" s="108">
        <f t="shared" ref="DW32:DW33" si="24">DO32*3.5*10^(-3)</f>
        <v>0.36359093749999999</v>
      </c>
      <c r="DX32" s="109">
        <f t="shared" ref="DX32:DX33" si="25">DP32*3.5*10^(-3)</f>
        <v>5.8174549999999998</v>
      </c>
      <c r="DY32" s="107">
        <f t="shared" si="12"/>
        <v>0.61072000000000004</v>
      </c>
      <c r="DZ32" s="108">
        <f t="shared" si="12"/>
        <v>0</v>
      </c>
      <c r="EA32" s="108">
        <f t="shared" si="12"/>
        <v>0.12492000000000002</v>
      </c>
      <c r="EB32" s="109">
        <f t="shared" si="12"/>
        <v>1.9987200000000003</v>
      </c>
      <c r="EC32" s="104">
        <f t="shared" si="7"/>
        <v>4.5576197380125087</v>
      </c>
      <c r="ED32" s="105">
        <f t="shared" si="8"/>
        <v>0.63061071855455175</v>
      </c>
      <c r="EE32" s="105">
        <f t="shared" si="9"/>
        <v>1.5174253365299237</v>
      </c>
      <c r="EF32" s="106">
        <f t="shared" si="10"/>
        <v>23.245598677756547</v>
      </c>
      <c r="EG32" s="33" t="s">
        <v>29</v>
      </c>
    </row>
    <row r="33" spans="1:138" x14ac:dyDescent="0.25">
      <c r="A33" s="24">
        <v>31</v>
      </c>
      <c r="B33" s="38">
        <v>44267</v>
      </c>
      <c r="C33" s="38">
        <v>44279</v>
      </c>
      <c r="D33" s="16">
        <f t="shared" si="2"/>
        <v>12</v>
      </c>
      <c r="E33" s="14">
        <v>31.299999999999955</v>
      </c>
      <c r="F33" s="50">
        <v>6.7</v>
      </c>
      <c r="G33" s="51">
        <v>6.36</v>
      </c>
      <c r="H33" s="52">
        <v>6.5030000000000019</v>
      </c>
      <c r="I33" s="58">
        <v>30.9</v>
      </c>
      <c r="J33" s="59">
        <v>25.2</v>
      </c>
      <c r="K33" s="60">
        <v>27.880000000000003</v>
      </c>
      <c r="L33" s="44">
        <v>7.6436111111110998</v>
      </c>
      <c r="M33" s="45">
        <v>-1.3752083333333001</v>
      </c>
      <c r="N33" s="46">
        <v>3.2862873931623975</v>
      </c>
      <c r="O33" s="64">
        <v>4.96</v>
      </c>
      <c r="P33" s="65">
        <v>0</v>
      </c>
      <c r="Q33" s="65">
        <v>0.4053846153846154</v>
      </c>
      <c r="R33" s="66">
        <v>5.2700000000000005</v>
      </c>
      <c r="S33" s="44">
        <v>-0.85972222222221995</v>
      </c>
      <c r="T33" s="45">
        <v>-11.037986111111</v>
      </c>
      <c r="U33" s="46">
        <v>-4.5949679487179242</v>
      </c>
      <c r="V33" s="74">
        <v>995.32875000000001</v>
      </c>
      <c r="W33" s="75">
        <v>977.86944444443998</v>
      </c>
      <c r="X33" s="76">
        <v>987.80208867521367</v>
      </c>
      <c r="Y33" s="64">
        <v>69.289930555555998</v>
      </c>
      <c r="Z33" s="65">
        <v>47.309861111110997</v>
      </c>
      <c r="AA33" s="65">
        <v>57.556447649572775</v>
      </c>
      <c r="AB33" s="66">
        <v>748.23381944444611</v>
      </c>
      <c r="AC33" s="83">
        <v>0.115</v>
      </c>
      <c r="AD33" s="84">
        <v>3.0499999999999999E-2</v>
      </c>
      <c r="AE33" s="84">
        <v>7.3076923076923081E-2</v>
      </c>
      <c r="AF33" s="85">
        <v>0.95</v>
      </c>
      <c r="AG33" s="83">
        <v>5.8000000000000003E-2</v>
      </c>
      <c r="AH33" s="84">
        <v>2.5999999999999999E-2</v>
      </c>
      <c r="AI33" s="84">
        <v>4.3999999999999997E-2</v>
      </c>
      <c r="AJ33" s="85">
        <v>0.57199999999999995</v>
      </c>
      <c r="AK33" s="83">
        <v>0.17599999999999999</v>
      </c>
      <c r="AL33" s="84">
        <v>5.0999999999999997E-2</v>
      </c>
      <c r="AM33" s="84">
        <v>0.11869230769230769</v>
      </c>
      <c r="AN33" s="85">
        <v>1.5429999999999999</v>
      </c>
      <c r="AO33" s="83">
        <v>7.8E-2</v>
      </c>
      <c r="AP33" s="84">
        <v>1.7000000000000001E-2</v>
      </c>
      <c r="AQ33" s="84">
        <v>4.8692307692307694E-2</v>
      </c>
      <c r="AR33" s="85">
        <v>0.63300000000000001</v>
      </c>
      <c r="AS33" s="83">
        <v>1.06</v>
      </c>
      <c r="AT33" s="84">
        <v>0.49299999999999999</v>
      </c>
      <c r="AU33" s="84">
        <v>0.69761538461538464</v>
      </c>
      <c r="AV33" s="85">
        <v>9.0690000000000008</v>
      </c>
      <c r="AW33" s="83">
        <v>1.4039999999999999</v>
      </c>
      <c r="AX33" s="84">
        <v>0.65500000000000003</v>
      </c>
      <c r="AY33" s="84">
        <v>0.93492307692307686</v>
      </c>
      <c r="AZ33" s="85">
        <v>12.154</v>
      </c>
      <c r="BA33" s="89">
        <v>3.0999999999999999E-3</v>
      </c>
      <c r="BB33" s="90">
        <v>4.0000000000000002E-4</v>
      </c>
      <c r="BC33" s="90">
        <v>1.1461538461538458E-3</v>
      </c>
      <c r="BD33" s="91">
        <v>1.4899999999999997E-2</v>
      </c>
      <c r="BE33" s="89">
        <v>5.3999999999999999E-2</v>
      </c>
      <c r="BF33" s="90">
        <v>0.01</v>
      </c>
      <c r="BG33" s="90">
        <v>2.7461538461538461E-2</v>
      </c>
      <c r="BH33" s="91">
        <v>0.35699999999999998</v>
      </c>
      <c r="BI33" s="89">
        <v>5.5083402777777998E-2</v>
      </c>
      <c r="BJ33" s="90">
        <v>5.3792216817234E-3</v>
      </c>
      <c r="BK33" s="90">
        <v>2.4542472737478109E-2</v>
      </c>
      <c r="BL33" s="90">
        <v>0.3190521455872154</v>
      </c>
      <c r="BM33" s="28" t="s">
        <v>28</v>
      </c>
      <c r="BN33" s="29" t="s">
        <v>28</v>
      </c>
      <c r="BO33" s="29" t="s">
        <v>28</v>
      </c>
      <c r="BP33" s="30" t="s">
        <v>28</v>
      </c>
      <c r="BQ33" s="28" t="s">
        <v>28</v>
      </c>
      <c r="BR33" s="29" t="s">
        <v>28</v>
      </c>
      <c r="BS33" s="29" t="s">
        <v>28</v>
      </c>
      <c r="BT33" s="30" t="s">
        <v>28</v>
      </c>
      <c r="BU33" s="28" t="s">
        <v>28</v>
      </c>
      <c r="BV33" s="29" t="s">
        <v>28</v>
      </c>
      <c r="BW33" s="29" t="s">
        <v>28</v>
      </c>
      <c r="BX33" s="30" t="s">
        <v>28</v>
      </c>
      <c r="BY33" s="28" t="s">
        <v>28</v>
      </c>
      <c r="BZ33" s="29" t="s">
        <v>28</v>
      </c>
      <c r="CA33" s="29" t="s">
        <v>28</v>
      </c>
      <c r="CB33" s="30" t="s">
        <v>28</v>
      </c>
      <c r="CC33" s="28" t="s">
        <v>28</v>
      </c>
      <c r="CD33" s="29" t="s">
        <v>28</v>
      </c>
      <c r="CE33" s="29" t="s">
        <v>28</v>
      </c>
      <c r="CF33" s="30" t="s">
        <v>28</v>
      </c>
      <c r="CG33" s="28" t="s">
        <v>28</v>
      </c>
      <c r="CH33" s="29" t="s">
        <v>28</v>
      </c>
      <c r="CI33" s="29" t="s">
        <v>28</v>
      </c>
      <c r="CJ33" s="30" t="s">
        <v>28</v>
      </c>
      <c r="CK33" s="28" t="s">
        <v>28</v>
      </c>
      <c r="CL33" s="29" t="s">
        <v>28</v>
      </c>
      <c r="CM33" s="29" t="s">
        <v>28</v>
      </c>
      <c r="CN33" s="30" t="s">
        <v>28</v>
      </c>
      <c r="CO33" s="28" t="s">
        <v>28</v>
      </c>
      <c r="CP33" s="29" t="s">
        <v>28</v>
      </c>
      <c r="CQ33" s="29" t="s">
        <v>28</v>
      </c>
      <c r="CR33" s="30" t="s">
        <v>28</v>
      </c>
      <c r="CS33" s="28" t="s">
        <v>28</v>
      </c>
      <c r="CT33" s="29" t="s">
        <v>28</v>
      </c>
      <c r="CU33" s="29" t="s">
        <v>28</v>
      </c>
      <c r="CV33" s="30" t="s">
        <v>28</v>
      </c>
      <c r="CW33" s="28" t="s">
        <v>28</v>
      </c>
      <c r="CX33" s="29" t="s">
        <v>28</v>
      </c>
      <c r="CY33" s="29" t="s">
        <v>28</v>
      </c>
      <c r="CZ33" s="30" t="s">
        <v>28</v>
      </c>
      <c r="DA33" s="28" t="s">
        <v>28</v>
      </c>
      <c r="DB33" s="29" t="s">
        <v>28</v>
      </c>
      <c r="DC33" s="29" t="s">
        <v>28</v>
      </c>
      <c r="DD33" s="30" t="s">
        <v>28</v>
      </c>
      <c r="DE33" s="28" t="s">
        <v>28</v>
      </c>
      <c r="DF33" s="29" t="s">
        <v>28</v>
      </c>
      <c r="DG33" s="29" t="s">
        <v>28</v>
      </c>
      <c r="DH33" s="30" t="s">
        <v>28</v>
      </c>
      <c r="DI33" s="89">
        <f t="shared" si="3"/>
        <v>1.4091834027777781</v>
      </c>
      <c r="DJ33" s="90">
        <f t="shared" si="4"/>
        <v>0.58027922168172341</v>
      </c>
      <c r="DK33" s="90">
        <f t="shared" si="5"/>
        <v>0.91507324196824735</v>
      </c>
      <c r="DL33" s="91">
        <f t="shared" si="6"/>
        <v>11.895952145587218</v>
      </c>
      <c r="DM33" s="98">
        <v>237.34799999999998</v>
      </c>
      <c r="DN33" s="99">
        <v>6.94</v>
      </c>
      <c r="DO33" s="99">
        <v>83.676571428571421</v>
      </c>
      <c r="DP33" s="100">
        <v>1171.472</v>
      </c>
      <c r="DQ33" s="98">
        <v>4.1639999999999997</v>
      </c>
      <c r="DR33" s="99">
        <v>0</v>
      </c>
      <c r="DS33" s="99">
        <v>0.94185714285714284</v>
      </c>
      <c r="DT33" s="100">
        <v>13.186</v>
      </c>
      <c r="DU33" s="110">
        <f t="shared" si="22"/>
        <v>0.83071799999999996</v>
      </c>
      <c r="DV33" s="111">
        <f t="shared" si="23"/>
        <v>2.4290000000000003E-2</v>
      </c>
      <c r="DW33" s="111">
        <f t="shared" si="24"/>
        <v>0.29286800000000002</v>
      </c>
      <c r="DX33" s="112">
        <f t="shared" si="25"/>
        <v>4.1001520000000005</v>
      </c>
      <c r="DY33" s="110">
        <f t="shared" si="12"/>
        <v>0.16655999999999999</v>
      </c>
      <c r="DZ33" s="111">
        <f t="shared" si="12"/>
        <v>0</v>
      </c>
      <c r="EA33" s="111">
        <f t="shared" si="12"/>
        <v>3.7674285714285716E-2</v>
      </c>
      <c r="EB33" s="112">
        <f t="shared" si="12"/>
        <v>0.52744000000000002</v>
      </c>
      <c r="EC33" s="113">
        <f t="shared" si="7"/>
        <v>2.406461402777778</v>
      </c>
      <c r="ED33" s="114">
        <f t="shared" si="8"/>
        <v>0.60456922168172345</v>
      </c>
      <c r="EE33" s="114">
        <f t="shared" si="9"/>
        <v>1.2456155276825331</v>
      </c>
      <c r="EF33" s="115">
        <f t="shared" si="10"/>
        <v>16.52354414558722</v>
      </c>
      <c r="EG33" s="34" t="s">
        <v>29</v>
      </c>
    </row>
    <row r="34" spans="1:138" x14ac:dyDescent="0.25">
      <c r="A34" s="9"/>
      <c r="B34" s="10"/>
      <c r="C34" s="10"/>
      <c r="D34" s="10"/>
      <c r="E34" s="1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</row>
    <row r="35" spans="1:138" x14ac:dyDescent="0.25">
      <c r="EH35" s="11"/>
    </row>
    <row r="36" spans="1:138" x14ac:dyDescent="0.25">
      <c r="EH36" s="1"/>
    </row>
    <row r="37" spans="1:138" x14ac:dyDescent="0.25">
      <c r="EH37" s="1"/>
    </row>
  </sheetData>
  <mergeCells count="40">
    <mergeCell ref="EG1:EG2"/>
    <mergeCell ref="DY1:EB1"/>
    <mergeCell ref="EC1:EF1"/>
    <mergeCell ref="DA1:DD1"/>
    <mergeCell ref="DE1:DH1"/>
    <mergeCell ref="DI1:DL1"/>
    <mergeCell ref="DM1:DP1"/>
    <mergeCell ref="DQ1:DT1"/>
    <mergeCell ref="DU1:DX1"/>
    <mergeCell ref="CW1:CZ1"/>
    <mergeCell ref="Y1:AB1"/>
    <mergeCell ref="AC1:AF1"/>
    <mergeCell ref="BM1:BP1"/>
    <mergeCell ref="BQ1:BT1"/>
    <mergeCell ref="BU1:BX1"/>
    <mergeCell ref="BY1:CB1"/>
    <mergeCell ref="BE1:BH1"/>
    <mergeCell ref="BA1:BD1"/>
    <mergeCell ref="CC1:CF1"/>
    <mergeCell ref="CG1:CJ1"/>
    <mergeCell ref="CK1:CN1"/>
    <mergeCell ref="CO1:CR1"/>
    <mergeCell ref="CS1:CV1"/>
    <mergeCell ref="L1:N1"/>
    <mergeCell ref="O1:R1"/>
    <mergeCell ref="S1:U1"/>
    <mergeCell ref="V1:X1"/>
    <mergeCell ref="BI1:BL1"/>
    <mergeCell ref="AG1:AJ1"/>
    <mergeCell ref="AK1:AN1"/>
    <mergeCell ref="AO1:AR1"/>
    <mergeCell ref="AS1:AV1"/>
    <mergeCell ref="AW1:AZ1"/>
    <mergeCell ref="I1:K1"/>
    <mergeCell ref="A1:A2"/>
    <mergeCell ref="B1:B2"/>
    <mergeCell ref="C1:C2"/>
    <mergeCell ref="D1:D2"/>
    <mergeCell ref="F1:H1"/>
    <mergeCell ref="E1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Pietrucin</dc:creator>
  <cp:keywords/>
  <dc:description/>
  <cp:lastModifiedBy>JC</cp:lastModifiedBy>
  <cp:revision/>
  <dcterms:created xsi:type="dcterms:W3CDTF">2019-12-10T18:55:51Z</dcterms:created>
  <dcterms:modified xsi:type="dcterms:W3CDTF">2024-06-21T09:53:51Z</dcterms:modified>
  <cp:category/>
  <cp:contentStatus/>
</cp:coreProperties>
</file>